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6660" activeTab="0"/>
  </bookViews>
  <sheets>
    <sheet name="Sheet1" sheetId="1" r:id="rId1"/>
    <sheet name="PMR1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<sst xmlns="http://schemas.openxmlformats.org/spreadsheetml/2006/main" count="130" uniqueCount="65">
  <si>
    <t>1A</t>
  </si>
  <si>
    <t>2A</t>
  </si>
  <si>
    <t>UNIT PENILAIAN DAN PEPERIKSAAN</t>
  </si>
  <si>
    <t>9A</t>
  </si>
  <si>
    <t>8A</t>
  </si>
  <si>
    <t>7A</t>
  </si>
  <si>
    <t>6A</t>
  </si>
  <si>
    <t>5A</t>
  </si>
  <si>
    <t>4A</t>
  </si>
  <si>
    <t>3A</t>
  </si>
  <si>
    <t>%</t>
  </si>
  <si>
    <t>LULUS</t>
  </si>
  <si>
    <t>GAGAL</t>
  </si>
  <si>
    <t>Mata Pelajaran</t>
  </si>
  <si>
    <t>Bil</t>
  </si>
  <si>
    <t>Jumlah Calon</t>
  </si>
  <si>
    <t>Calon Hadir</t>
  </si>
  <si>
    <t>Tidak Hadir</t>
  </si>
  <si>
    <t>JUMLAH</t>
  </si>
  <si>
    <t>Peperiksaan</t>
  </si>
  <si>
    <t>SMK MACHANG, 18500 MACHANG, KELANTAN</t>
  </si>
  <si>
    <t>PMR 08</t>
  </si>
  <si>
    <t>A</t>
  </si>
  <si>
    <t>B</t>
  </si>
  <si>
    <t>C</t>
  </si>
  <si>
    <t>D</t>
  </si>
  <si>
    <t>Kemahiran Hidup Pilihan 4                             (79)</t>
  </si>
  <si>
    <t>Kemahiran Hidup              Pilihan 3                (78)</t>
  </si>
  <si>
    <t>Kemahiran Hidup Pilihan 2                                   (77)</t>
  </si>
  <si>
    <t>Bahasa Melayu                                           (02)</t>
  </si>
  <si>
    <t>Bahasa Inggeris                                  (12)</t>
  </si>
  <si>
    <t>Science                                              (55)</t>
  </si>
  <si>
    <t>Sejarah                                (21)</t>
  </si>
  <si>
    <t>Geografi                                                   (23)</t>
  </si>
  <si>
    <t>Kemahiran Hidup Pilihan 1                                        (76)</t>
  </si>
  <si>
    <t>Bahasa Arab                                  (31)</t>
  </si>
  <si>
    <t>GRED</t>
  </si>
  <si>
    <t xml:space="preserve">Pendidikan Islam (45)                                       </t>
  </si>
  <si>
    <t>Lulus Semua</t>
  </si>
  <si>
    <t>Gagal</t>
  </si>
  <si>
    <t>Tahun</t>
  </si>
  <si>
    <t>Subjek</t>
  </si>
  <si>
    <t>Bil.</t>
  </si>
  <si>
    <t>Bilangan Calon Yang Mendapat</t>
  </si>
  <si>
    <t>Gred Purata Sekolah</t>
  </si>
  <si>
    <t>SMK MACHANG, 18500 MACHANG, KELANTAN.</t>
  </si>
  <si>
    <t>KEPUTUSAN KESELURUHAN</t>
  </si>
  <si>
    <t>PENCAPAIAN KESELURUHAN</t>
  </si>
  <si>
    <t>PMR09</t>
  </si>
  <si>
    <t>PMR 09</t>
  </si>
  <si>
    <t>Calon hadir</t>
  </si>
  <si>
    <t>Calon daftar</t>
  </si>
  <si>
    <t>Mathematics                                  (50)</t>
  </si>
  <si>
    <t>GRED PURATA</t>
  </si>
  <si>
    <t>PMR08</t>
  </si>
  <si>
    <t>GPS</t>
  </si>
  <si>
    <t>PMR 10</t>
  </si>
  <si>
    <t>senarai pelajar Cemerlang PMR 2010</t>
  </si>
  <si>
    <t>AHMAD FARAHAN NAZRIN B RUSLI</t>
  </si>
  <si>
    <t>NAMA</t>
  </si>
  <si>
    <t>PMR10</t>
  </si>
  <si>
    <t>PMR 11</t>
  </si>
  <si>
    <t>PMR11</t>
  </si>
  <si>
    <t>ANALISIS KEPUTUSAN PEPERIKSAAN PMR 2011</t>
  </si>
  <si>
    <t>Analisis Peperiksaan PMR 2011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</si>
</sst>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0"/>
    <numFmt numFmtId="172" formatCode="0.00000"/>
    <numFmt numFmtId="173" formatCode="0.000000"/>
    <numFmt numFmtId="174" formatCode="0.000"/>
    <numFmt numFmtId="175" formatCode="0.0000000"/>
    <numFmt numFmtId="176" formatCode="0.00000000"/>
    <numFmt numFmtId="177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0" xfId="59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59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1</xdr:col>
      <xdr:colOff>66675</xdr:colOff>
      <xdr:row>4</xdr:row>
      <xdr:rowOff>133350</xdr:rowOff>
    </xdr:to>
    <xdr:pic>
      <xdr:nvPicPr>
        <xdr:cNvPr id="1" name="Picture 2" descr="scan0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3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6" max="6" width="9.28125" style="0" bestFit="1" customWidth="1"/>
  </cols>
  <sheetData>
    <row r="3" spans="1:18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21"/>
      <c r="L3" s="21"/>
      <c r="M3" s="21"/>
      <c r="N3" s="21"/>
      <c r="O3" s="21"/>
      <c r="P3" s="21"/>
      <c r="Q3" s="21"/>
      <c r="R3" s="21"/>
    </row>
    <row r="4" spans="1:18" ht="12.75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21"/>
      <c r="L4" s="21"/>
      <c r="M4" s="21"/>
      <c r="N4" s="21"/>
      <c r="O4" s="21"/>
      <c r="P4" s="21"/>
      <c r="Q4" s="21"/>
      <c r="R4" s="21"/>
    </row>
    <row r="5" spans="1:18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2.75">
      <c r="A6" s="37" t="s">
        <v>64</v>
      </c>
      <c r="B6" s="37"/>
      <c r="C6" s="37"/>
      <c r="D6" s="37"/>
      <c r="E6" s="37"/>
      <c r="F6" s="37"/>
      <c r="G6" s="37"/>
      <c r="H6" s="37"/>
      <c r="I6" s="37"/>
      <c r="J6" s="37"/>
      <c r="K6" s="21"/>
      <c r="L6" s="21"/>
      <c r="M6" s="21"/>
      <c r="N6" s="21"/>
      <c r="O6" s="21"/>
      <c r="P6" s="21"/>
      <c r="Q6" s="21"/>
      <c r="R6" s="21"/>
    </row>
    <row r="8" ht="12.75">
      <c r="A8" s="1" t="s">
        <v>46</v>
      </c>
    </row>
    <row r="10" spans="1:18" ht="12.75">
      <c r="A10" s="40" t="s">
        <v>40</v>
      </c>
      <c r="B10" s="43" t="s">
        <v>51</v>
      </c>
      <c r="C10" s="43" t="s">
        <v>50</v>
      </c>
      <c r="D10" s="43" t="s">
        <v>17</v>
      </c>
      <c r="E10" s="51" t="s">
        <v>38</v>
      </c>
      <c r="F10" s="52"/>
      <c r="G10" s="47" t="s">
        <v>39</v>
      </c>
      <c r="H10" s="48"/>
      <c r="I10" s="47" t="s">
        <v>44</v>
      </c>
      <c r="J10" s="48"/>
      <c r="O10" s="46"/>
      <c r="P10" s="46"/>
      <c r="Q10" s="16"/>
      <c r="R10" s="16"/>
    </row>
    <row r="11" spans="1:18" ht="12.75">
      <c r="A11" s="41"/>
      <c r="B11" s="44"/>
      <c r="C11" s="44"/>
      <c r="D11" s="44"/>
      <c r="E11" s="58" t="s">
        <v>41</v>
      </c>
      <c r="F11" s="59"/>
      <c r="G11" s="49"/>
      <c r="H11" s="50"/>
      <c r="I11" s="53"/>
      <c r="J11" s="54"/>
      <c r="O11" s="46"/>
      <c r="P11" s="46"/>
      <c r="Q11" s="16"/>
      <c r="R11" s="16"/>
    </row>
    <row r="12" spans="1:18" ht="12.75">
      <c r="A12" s="42"/>
      <c r="B12" s="45"/>
      <c r="C12" s="45"/>
      <c r="D12" s="45"/>
      <c r="E12" s="2" t="s">
        <v>42</v>
      </c>
      <c r="F12" s="15" t="s">
        <v>10</v>
      </c>
      <c r="G12" s="2" t="s">
        <v>42</v>
      </c>
      <c r="H12" s="6" t="s">
        <v>10</v>
      </c>
      <c r="I12" s="49"/>
      <c r="J12" s="50"/>
      <c r="O12" s="16"/>
      <c r="P12" s="16"/>
      <c r="Q12" s="16"/>
      <c r="R12" s="16"/>
    </row>
    <row r="13" spans="1:18" ht="12.75">
      <c r="A13" s="2">
        <v>2005</v>
      </c>
      <c r="B13" s="12">
        <v>456</v>
      </c>
      <c r="C13" s="17">
        <v>456</v>
      </c>
      <c r="D13" s="12">
        <v>8</v>
      </c>
      <c r="E13" s="13">
        <v>307</v>
      </c>
      <c r="F13" s="24">
        <v>67.3</v>
      </c>
      <c r="G13" s="2">
        <v>149</v>
      </c>
      <c r="H13" s="26">
        <v>22.7</v>
      </c>
      <c r="I13" s="38">
        <v>2.66</v>
      </c>
      <c r="J13" s="39"/>
      <c r="L13" s="23"/>
      <c r="O13" s="16"/>
      <c r="P13" s="16"/>
      <c r="Q13" s="16"/>
      <c r="R13" s="16"/>
    </row>
    <row r="14" spans="1:18" ht="12.75">
      <c r="A14" s="12">
        <v>2006</v>
      </c>
      <c r="B14" s="12">
        <v>476</v>
      </c>
      <c r="C14" s="17">
        <v>473</v>
      </c>
      <c r="D14" s="12">
        <v>3</v>
      </c>
      <c r="E14" s="17">
        <v>285</v>
      </c>
      <c r="F14" s="24">
        <v>60.3</v>
      </c>
      <c r="G14" s="2">
        <v>188</v>
      </c>
      <c r="H14" s="26">
        <v>39.7</v>
      </c>
      <c r="I14" s="38">
        <v>2.75</v>
      </c>
      <c r="J14" s="39"/>
      <c r="L14" s="23"/>
      <c r="O14" s="16"/>
      <c r="P14" s="18"/>
      <c r="Q14" s="18"/>
      <c r="R14" s="19"/>
    </row>
    <row r="15" spans="1:12" ht="12.75">
      <c r="A15" s="12">
        <v>2007</v>
      </c>
      <c r="B15" s="12">
        <v>560</v>
      </c>
      <c r="C15" s="17">
        <v>555</v>
      </c>
      <c r="D15" s="12">
        <v>5</v>
      </c>
      <c r="E15" s="17">
        <v>345</v>
      </c>
      <c r="F15" s="25">
        <v>61.6</v>
      </c>
      <c r="G15" s="14">
        <v>210</v>
      </c>
      <c r="H15" s="25">
        <v>38.4</v>
      </c>
      <c r="I15" s="38">
        <v>2.83</v>
      </c>
      <c r="J15" s="39"/>
      <c r="L15" s="23"/>
    </row>
    <row r="16" spans="1:12" ht="12.75">
      <c r="A16" s="12">
        <v>2008</v>
      </c>
      <c r="B16" s="12">
        <v>522</v>
      </c>
      <c r="C16" s="17">
        <v>516</v>
      </c>
      <c r="D16" s="12">
        <v>6</v>
      </c>
      <c r="E16" s="17">
        <v>322</v>
      </c>
      <c r="F16" s="25">
        <v>61.7</v>
      </c>
      <c r="G16" s="14">
        <v>198</v>
      </c>
      <c r="H16" s="25">
        <v>38.3</v>
      </c>
      <c r="I16" s="38">
        <v>2.77</v>
      </c>
      <c r="J16" s="39"/>
      <c r="L16" s="18"/>
    </row>
    <row r="17" spans="1:12" ht="12.75">
      <c r="A17" s="2">
        <v>2009</v>
      </c>
      <c r="B17" s="2">
        <v>376</v>
      </c>
      <c r="C17" s="2">
        <v>371</v>
      </c>
      <c r="D17" s="2">
        <v>5</v>
      </c>
      <c r="E17" s="2">
        <v>257</v>
      </c>
      <c r="F17" s="24">
        <v>68.35</v>
      </c>
      <c r="G17" s="2">
        <v>113</v>
      </c>
      <c r="H17" s="24">
        <v>32.6</v>
      </c>
      <c r="I17" s="38">
        <v>2.71</v>
      </c>
      <c r="J17" s="39"/>
      <c r="L17" s="18"/>
    </row>
    <row r="18" spans="1:12" ht="12.75">
      <c r="A18" s="34">
        <v>2010</v>
      </c>
      <c r="B18" s="34">
        <v>284</v>
      </c>
      <c r="C18" s="34">
        <v>277</v>
      </c>
      <c r="D18" s="34">
        <v>7</v>
      </c>
      <c r="E18" s="34">
        <v>190</v>
      </c>
      <c r="F18" s="35">
        <v>68.59</v>
      </c>
      <c r="G18" s="34">
        <v>87</v>
      </c>
      <c r="H18" s="35">
        <v>31.41</v>
      </c>
      <c r="I18" s="55">
        <v>2.67</v>
      </c>
      <c r="J18" s="57"/>
      <c r="L18" s="16"/>
    </row>
    <row r="19" spans="1:12" ht="12.75">
      <c r="A19" s="34">
        <v>2011</v>
      </c>
      <c r="B19" s="34">
        <v>284</v>
      </c>
      <c r="C19" s="34">
        <v>277</v>
      </c>
      <c r="D19" s="34">
        <v>7</v>
      </c>
      <c r="E19" s="34">
        <v>190</v>
      </c>
      <c r="F19" s="35">
        <v>68.59</v>
      </c>
      <c r="G19" s="34">
        <v>87</v>
      </c>
      <c r="H19" s="35">
        <v>31.41</v>
      </c>
      <c r="I19" s="55">
        <v>2.67</v>
      </c>
      <c r="J19" s="57"/>
      <c r="L19" s="20"/>
    </row>
    <row r="21" spans="12:14" ht="12.75">
      <c r="L21" s="20"/>
      <c r="M21" s="20"/>
      <c r="N21" s="20"/>
    </row>
    <row r="22" spans="12:14" ht="12.75">
      <c r="L22" s="20"/>
      <c r="M22" s="20"/>
      <c r="N22" s="20"/>
    </row>
    <row r="23" ht="12.75">
      <c r="A23" s="1" t="s">
        <v>47</v>
      </c>
    </row>
    <row r="25" spans="1:11" ht="12.75">
      <c r="A25" s="40" t="s">
        <v>40</v>
      </c>
      <c r="B25" s="55" t="s">
        <v>43</v>
      </c>
      <c r="C25" s="56"/>
      <c r="D25" s="56"/>
      <c r="E25" s="56"/>
      <c r="F25" s="56"/>
      <c r="G25" s="56"/>
      <c r="H25" s="56"/>
      <c r="I25" s="56"/>
      <c r="J25" s="57"/>
      <c r="K25" s="20"/>
    </row>
    <row r="26" spans="1:11" ht="12.75">
      <c r="A26" s="42"/>
      <c r="B26" s="2" t="s">
        <v>3</v>
      </c>
      <c r="C26" s="15" t="s">
        <v>4</v>
      </c>
      <c r="D26" s="2" t="s">
        <v>5</v>
      </c>
      <c r="E26" s="15" t="s">
        <v>6</v>
      </c>
      <c r="F26" s="2" t="s">
        <v>7</v>
      </c>
      <c r="G26" s="15" t="s">
        <v>8</v>
      </c>
      <c r="H26" s="2" t="s">
        <v>9</v>
      </c>
      <c r="I26" s="15" t="s">
        <v>1</v>
      </c>
      <c r="J26" s="2" t="s">
        <v>0</v>
      </c>
      <c r="K26" s="20"/>
    </row>
    <row r="27" spans="1:11" ht="12.75">
      <c r="A27" s="22">
        <v>2005</v>
      </c>
      <c r="B27" s="2">
        <v>5</v>
      </c>
      <c r="C27" s="15">
        <v>12</v>
      </c>
      <c r="D27" s="2">
        <v>15</v>
      </c>
      <c r="E27" s="15">
        <v>18</v>
      </c>
      <c r="F27" s="2">
        <v>14</v>
      </c>
      <c r="G27" s="15">
        <v>25</v>
      </c>
      <c r="H27" s="2">
        <v>26</v>
      </c>
      <c r="I27" s="15">
        <v>42</v>
      </c>
      <c r="J27" s="2">
        <v>73</v>
      </c>
      <c r="K27" s="20"/>
    </row>
    <row r="28" spans="1:10" ht="12.75">
      <c r="A28" s="22">
        <v>2006</v>
      </c>
      <c r="B28" s="2">
        <v>2</v>
      </c>
      <c r="C28" s="2">
        <v>11</v>
      </c>
      <c r="D28" s="2">
        <v>14</v>
      </c>
      <c r="E28" s="2">
        <v>15</v>
      </c>
      <c r="F28" s="2">
        <v>16</v>
      </c>
      <c r="G28" s="2">
        <v>19</v>
      </c>
      <c r="H28" s="2">
        <v>47</v>
      </c>
      <c r="I28" s="2">
        <v>58</v>
      </c>
      <c r="J28" s="2">
        <v>70</v>
      </c>
    </row>
    <row r="29" spans="1:10" ht="12.75">
      <c r="A29" s="22">
        <v>2007</v>
      </c>
      <c r="B29" s="2">
        <v>2</v>
      </c>
      <c r="C29" s="2">
        <v>18</v>
      </c>
      <c r="D29" s="2">
        <v>18</v>
      </c>
      <c r="E29" s="2">
        <v>20</v>
      </c>
      <c r="F29" s="2">
        <v>22</v>
      </c>
      <c r="G29" s="2">
        <v>20</v>
      </c>
      <c r="H29" s="2">
        <v>31</v>
      </c>
      <c r="I29" s="2">
        <v>42</v>
      </c>
      <c r="J29" s="2">
        <v>85</v>
      </c>
    </row>
    <row r="30" spans="1:11" ht="12.75">
      <c r="A30" s="22">
        <v>2008</v>
      </c>
      <c r="B30" s="2">
        <v>4</v>
      </c>
      <c r="C30" s="2">
        <v>15</v>
      </c>
      <c r="D30" s="2">
        <v>25</v>
      </c>
      <c r="E30" s="2">
        <v>13</v>
      </c>
      <c r="F30" s="2">
        <v>22</v>
      </c>
      <c r="G30" s="2">
        <v>31</v>
      </c>
      <c r="H30" s="2">
        <v>43</v>
      </c>
      <c r="I30" s="2">
        <v>43</v>
      </c>
      <c r="J30" s="2">
        <v>65</v>
      </c>
      <c r="K30" s="9"/>
    </row>
    <row r="31" spans="1:11" ht="12.75">
      <c r="A31" s="22">
        <v>2009</v>
      </c>
      <c r="B31" s="2">
        <v>2</v>
      </c>
      <c r="C31" s="2">
        <v>4</v>
      </c>
      <c r="D31" s="2">
        <v>8</v>
      </c>
      <c r="E31" s="2">
        <v>19</v>
      </c>
      <c r="F31" s="2">
        <v>30</v>
      </c>
      <c r="G31" s="2">
        <v>27</v>
      </c>
      <c r="H31" s="2">
        <v>37</v>
      </c>
      <c r="I31" s="2">
        <v>29</v>
      </c>
      <c r="J31" s="2">
        <v>53</v>
      </c>
      <c r="K31" s="9"/>
    </row>
    <row r="32" spans="1:10" ht="12.75">
      <c r="A32" s="36">
        <v>2010</v>
      </c>
      <c r="B32" s="34">
        <v>1</v>
      </c>
      <c r="C32" s="34">
        <v>15</v>
      </c>
      <c r="D32" s="34">
        <v>11</v>
      </c>
      <c r="E32" s="34">
        <v>10</v>
      </c>
      <c r="F32" s="34">
        <v>23</v>
      </c>
      <c r="G32" s="34">
        <v>19</v>
      </c>
      <c r="H32" s="34">
        <v>16</v>
      </c>
      <c r="I32" s="34">
        <v>27</v>
      </c>
      <c r="J32" s="34">
        <v>28</v>
      </c>
    </row>
    <row r="33" spans="1:10" ht="12.75">
      <c r="A33" s="36">
        <v>2011</v>
      </c>
      <c r="B33" s="34">
        <v>1</v>
      </c>
      <c r="C33" s="34">
        <v>15</v>
      </c>
      <c r="D33" s="34">
        <v>11</v>
      </c>
      <c r="E33" s="34">
        <v>10</v>
      </c>
      <c r="F33" s="34">
        <v>23</v>
      </c>
      <c r="G33" s="34">
        <v>19</v>
      </c>
      <c r="H33" s="34">
        <v>16</v>
      </c>
      <c r="I33" s="34">
        <v>27</v>
      </c>
      <c r="J33" s="34">
        <v>28</v>
      </c>
    </row>
  </sheetData>
  <sheetProtection/>
  <mergeCells count="22">
    <mergeCell ref="A25:A26"/>
    <mergeCell ref="B25:J25"/>
    <mergeCell ref="E11:F11"/>
    <mergeCell ref="I18:J18"/>
    <mergeCell ref="I13:J13"/>
    <mergeCell ref="I19:J19"/>
    <mergeCell ref="I15:J15"/>
    <mergeCell ref="I16:J16"/>
    <mergeCell ref="O10:P10"/>
    <mergeCell ref="O11:P11"/>
    <mergeCell ref="G10:H11"/>
    <mergeCell ref="E10:F10"/>
    <mergeCell ref="D10:D12"/>
    <mergeCell ref="I10:J12"/>
    <mergeCell ref="A3:J3"/>
    <mergeCell ref="A4:J4"/>
    <mergeCell ref="A6:J6"/>
    <mergeCell ref="I17:J17"/>
    <mergeCell ref="A10:A12"/>
    <mergeCell ref="B10:B12"/>
    <mergeCell ref="C10:C12"/>
    <mergeCell ref="I14:J14"/>
  </mergeCells>
  <printOptions/>
  <pageMargins left="0.68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A5" sqref="A5:R5"/>
    </sheetView>
  </sheetViews>
  <sheetFormatPr defaultColWidth="9.140625" defaultRowHeight="12.75"/>
  <cols>
    <col min="1" max="1" width="14.7109375" style="0" customWidth="1"/>
    <col min="2" max="2" width="11.421875" style="0" customWidth="1"/>
    <col min="3" max="3" width="6.57421875" style="0" customWidth="1"/>
    <col min="4" max="4" width="5.57421875" style="0" customWidth="1"/>
    <col min="5" max="5" width="5.140625" style="0" customWidth="1"/>
    <col min="6" max="14" width="4.7109375" style="0" customWidth="1"/>
    <col min="15" max="15" width="5.57421875" style="0" bestFit="1" customWidth="1"/>
    <col min="16" max="17" width="4.7109375" style="0" customWidth="1"/>
    <col min="18" max="18" width="9.57421875" style="0" bestFit="1" customWidth="1"/>
  </cols>
  <sheetData>
    <row r="1" spans="1:18" ht="12.7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ht="16.5" customHeight="1"/>
    <row r="5" spans="1:18" ht="15.75" customHeight="1">
      <c r="A5" s="65" t="s">
        <v>63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8" customHeight="1">
      <c r="A7" s="40" t="s">
        <v>13</v>
      </c>
      <c r="B7" s="40" t="s">
        <v>19</v>
      </c>
      <c r="C7" s="43" t="s">
        <v>15</v>
      </c>
      <c r="D7" s="43" t="s">
        <v>16</v>
      </c>
      <c r="E7" s="43" t="s">
        <v>17</v>
      </c>
      <c r="F7" s="60" t="s">
        <v>36</v>
      </c>
      <c r="G7" s="61"/>
      <c r="H7" s="61"/>
      <c r="I7" s="61"/>
      <c r="J7" s="61"/>
      <c r="K7" s="61"/>
      <c r="L7" s="61"/>
      <c r="M7" s="61"/>
      <c r="N7" s="47" t="s">
        <v>18</v>
      </c>
      <c r="O7" s="48"/>
      <c r="P7" s="47" t="s">
        <v>18</v>
      </c>
      <c r="Q7" s="48"/>
      <c r="R7" s="62" t="s">
        <v>53</v>
      </c>
    </row>
    <row r="8" spans="1:18" ht="12.75">
      <c r="A8" s="41"/>
      <c r="B8" s="41"/>
      <c r="C8" s="44"/>
      <c r="D8" s="44"/>
      <c r="E8" s="44"/>
      <c r="F8" s="56" t="s">
        <v>22</v>
      </c>
      <c r="G8" s="57"/>
      <c r="H8" s="55" t="s">
        <v>23</v>
      </c>
      <c r="I8" s="57"/>
      <c r="J8" s="55" t="s">
        <v>24</v>
      </c>
      <c r="K8" s="57"/>
      <c r="L8" s="55" t="s">
        <v>25</v>
      </c>
      <c r="M8" s="56"/>
      <c r="N8" s="58" t="s">
        <v>11</v>
      </c>
      <c r="O8" s="59"/>
      <c r="P8" s="58" t="s">
        <v>12</v>
      </c>
      <c r="Q8" s="59"/>
      <c r="R8" s="44"/>
    </row>
    <row r="9" spans="1:18" ht="12.75">
      <c r="A9" s="42"/>
      <c r="B9" s="42"/>
      <c r="C9" s="45"/>
      <c r="D9" s="45"/>
      <c r="E9" s="45"/>
      <c r="F9" s="6" t="s">
        <v>14</v>
      </c>
      <c r="G9" s="2" t="s">
        <v>10</v>
      </c>
      <c r="H9" s="2" t="s">
        <v>14</v>
      </c>
      <c r="I9" s="2" t="s">
        <v>10</v>
      </c>
      <c r="J9" s="2" t="s">
        <v>14</v>
      </c>
      <c r="K9" s="2" t="s">
        <v>10</v>
      </c>
      <c r="L9" s="2" t="s">
        <v>14</v>
      </c>
      <c r="M9" s="2" t="s">
        <v>10</v>
      </c>
      <c r="N9" s="2" t="s">
        <v>14</v>
      </c>
      <c r="O9" s="2" t="s">
        <v>10</v>
      </c>
      <c r="P9" s="2" t="s">
        <v>14</v>
      </c>
      <c r="Q9" s="2" t="s">
        <v>10</v>
      </c>
      <c r="R9" s="45"/>
    </row>
    <row r="10" spans="1:19" ht="15.75" customHeight="1">
      <c r="A10" s="43" t="s">
        <v>29</v>
      </c>
      <c r="B10" s="7" t="s">
        <v>21</v>
      </c>
      <c r="C10" s="3">
        <v>522</v>
      </c>
      <c r="D10" s="3">
        <v>516</v>
      </c>
      <c r="E10" s="3">
        <v>6</v>
      </c>
      <c r="F10" s="3">
        <v>104</v>
      </c>
      <c r="G10" s="10">
        <f>(F10/D10)*100</f>
        <v>20.155038759689923</v>
      </c>
      <c r="H10" s="3">
        <v>177</v>
      </c>
      <c r="I10" s="10">
        <f>(H10/D10)*100</f>
        <v>34.30232558139535</v>
      </c>
      <c r="J10" s="11">
        <v>118</v>
      </c>
      <c r="K10" s="10">
        <f>(J10/D10)*100</f>
        <v>22.868217054263564</v>
      </c>
      <c r="L10" s="3">
        <v>90</v>
      </c>
      <c r="M10" s="10">
        <f>(L10/D10)*100</f>
        <v>17.441860465116278</v>
      </c>
      <c r="N10" s="3">
        <v>489</v>
      </c>
      <c r="O10" s="10">
        <f>(N10/D10)*100</f>
        <v>94.76744186046511</v>
      </c>
      <c r="P10" s="3">
        <v>27</v>
      </c>
      <c r="Q10" s="10">
        <f>(P10/D10)*100</f>
        <v>5.232558139534884</v>
      </c>
      <c r="R10" s="4">
        <f>SUM(F10*1,H10*2,J10*3,L10*4,P10*5)/D10</f>
        <v>2.5329457364341086</v>
      </c>
      <c r="S10" s="5"/>
    </row>
    <row r="11" spans="1:19" ht="15.75" customHeight="1">
      <c r="A11" s="44"/>
      <c r="B11" s="7" t="s">
        <v>49</v>
      </c>
      <c r="C11" s="3">
        <v>376</v>
      </c>
      <c r="D11" s="3">
        <v>371</v>
      </c>
      <c r="E11" s="3">
        <v>5</v>
      </c>
      <c r="F11" s="3">
        <v>101</v>
      </c>
      <c r="G11" s="10">
        <f>(F11/D11)*100</f>
        <v>27.22371967654987</v>
      </c>
      <c r="H11" s="3">
        <v>127</v>
      </c>
      <c r="I11" s="10">
        <f>(H11/D11)*100</f>
        <v>34.23180592991914</v>
      </c>
      <c r="J11" s="11">
        <v>72</v>
      </c>
      <c r="K11" s="10">
        <f>(J11/D11)*100</f>
        <v>19.40700808625337</v>
      </c>
      <c r="L11" s="3">
        <v>51</v>
      </c>
      <c r="M11" s="10">
        <f>(L11/D11)*100</f>
        <v>13.746630727762804</v>
      </c>
      <c r="N11" s="3">
        <v>351</v>
      </c>
      <c r="O11" s="10">
        <f>(N11/D11)*100</f>
        <v>94.60916442048517</v>
      </c>
      <c r="P11" s="3">
        <v>20</v>
      </c>
      <c r="Q11" s="10">
        <f>(P11/D11)*100</f>
        <v>5.3908355795148255</v>
      </c>
      <c r="R11" s="4">
        <f>SUM(F11*1,H11*2,J11*3,L11*4,P11*5)/D11</f>
        <v>2.358490566037736</v>
      </c>
      <c r="S11" s="5"/>
    </row>
    <row r="12" spans="1:19" ht="15.75" customHeight="1">
      <c r="A12" s="44"/>
      <c r="B12" s="3" t="s">
        <v>56</v>
      </c>
      <c r="C12" s="3">
        <v>284</v>
      </c>
      <c r="D12" s="3">
        <v>276</v>
      </c>
      <c r="E12" s="3">
        <v>8</v>
      </c>
      <c r="F12" s="3">
        <v>97</v>
      </c>
      <c r="G12" s="10">
        <f>(F12/D12)*100</f>
        <v>35.14492753623188</v>
      </c>
      <c r="H12" s="3">
        <v>56</v>
      </c>
      <c r="I12" s="10">
        <f>(H12/D12)*100</f>
        <v>20.28985507246377</v>
      </c>
      <c r="J12" s="11">
        <v>53</v>
      </c>
      <c r="K12" s="10">
        <f>(J12/D12)*100</f>
        <v>19.202898550724637</v>
      </c>
      <c r="L12" s="3">
        <v>58</v>
      </c>
      <c r="M12" s="10">
        <f>(L12/D12)*100</f>
        <v>21.014492753623188</v>
      </c>
      <c r="N12" s="3">
        <v>264</v>
      </c>
      <c r="O12" s="10">
        <f>(N12/D12)*100</f>
        <v>95.65217391304348</v>
      </c>
      <c r="P12" s="3">
        <v>12</v>
      </c>
      <c r="Q12" s="10">
        <f>(P12/D12)*100</f>
        <v>4.3478260869565215</v>
      </c>
      <c r="R12" s="4">
        <f>SUM(F12*1,H12*2,J12*3,L12*4,P12*5)/D12</f>
        <v>2.391304347826087</v>
      </c>
      <c r="S12" s="5"/>
    </row>
    <row r="13" spans="1:19" ht="15.75" customHeight="1">
      <c r="A13" s="45"/>
      <c r="B13" s="3" t="s">
        <v>61</v>
      </c>
      <c r="C13" s="3">
        <v>284</v>
      </c>
      <c r="D13" s="3">
        <v>276</v>
      </c>
      <c r="E13" s="3">
        <v>8</v>
      </c>
      <c r="F13" s="3">
        <v>97</v>
      </c>
      <c r="G13" s="10">
        <f>(F13/D13)*100</f>
        <v>35.14492753623188</v>
      </c>
      <c r="H13" s="3">
        <v>56</v>
      </c>
      <c r="I13" s="10">
        <f>(H13/D13)*100</f>
        <v>20.28985507246377</v>
      </c>
      <c r="J13" s="11">
        <v>53</v>
      </c>
      <c r="K13" s="10">
        <f>(J13/D13)*100</f>
        <v>19.202898550724637</v>
      </c>
      <c r="L13" s="3">
        <v>58</v>
      </c>
      <c r="M13" s="10">
        <f>(L13/D13)*100</f>
        <v>21.014492753623188</v>
      </c>
      <c r="N13" s="3">
        <v>264</v>
      </c>
      <c r="O13" s="10">
        <f>(N13/D13)*100</f>
        <v>95.65217391304348</v>
      </c>
      <c r="P13" s="3">
        <v>12</v>
      </c>
      <c r="Q13" s="10">
        <f>(P13/D13)*100</f>
        <v>4.3478260869565215</v>
      </c>
      <c r="R13" s="4">
        <f>SUM(F13*1,H13*2,J13*3,L13*4,P13*5)/D13</f>
        <v>2.391304347826087</v>
      </c>
      <c r="S13" s="5"/>
    </row>
    <row r="14" spans="1:19" ht="15.75" customHeight="1">
      <c r="A14" s="62" t="s">
        <v>30</v>
      </c>
      <c r="B14" s="7" t="s">
        <v>21</v>
      </c>
      <c r="C14" s="3">
        <v>522</v>
      </c>
      <c r="D14" s="3">
        <v>517</v>
      </c>
      <c r="E14" s="3">
        <v>5</v>
      </c>
      <c r="F14" s="3">
        <v>45</v>
      </c>
      <c r="G14" s="10">
        <f>(F14/D14)*100</f>
        <v>8.704061895551257</v>
      </c>
      <c r="H14" s="3">
        <v>75</v>
      </c>
      <c r="I14" s="10">
        <f>(H14/D14)*100</f>
        <v>14.506769825918761</v>
      </c>
      <c r="J14" s="11">
        <v>98</v>
      </c>
      <c r="K14" s="10">
        <f>(J14/D14)*100</f>
        <v>18.95551257253385</v>
      </c>
      <c r="L14" s="3">
        <v>129</v>
      </c>
      <c r="M14" s="10">
        <f>(L14/D14)*100</f>
        <v>24.95164410058027</v>
      </c>
      <c r="N14" s="3">
        <v>347</v>
      </c>
      <c r="O14" s="10">
        <f>(N14/D14)*100</f>
        <v>67.11798839458413</v>
      </c>
      <c r="P14" s="3">
        <v>170</v>
      </c>
      <c r="Q14" s="10">
        <f>(P14/D14)*100</f>
        <v>32.88201160541586</v>
      </c>
      <c r="R14" s="4">
        <f>SUM(F14*1,H14*2,J14*3,L14*4,P14*5)/D14</f>
        <v>3.588007736943907</v>
      </c>
      <c r="S14" s="5"/>
    </row>
    <row r="15" spans="1:19" ht="15.75" customHeight="1">
      <c r="A15" s="63"/>
      <c r="B15" s="7" t="s">
        <v>49</v>
      </c>
      <c r="C15" s="3">
        <v>376</v>
      </c>
      <c r="D15" s="3">
        <v>371</v>
      </c>
      <c r="E15" s="3">
        <v>5</v>
      </c>
      <c r="F15" s="3">
        <v>25</v>
      </c>
      <c r="G15" s="10">
        <f>(F15/D15)*100</f>
        <v>6.738544474393531</v>
      </c>
      <c r="H15" s="3">
        <v>63</v>
      </c>
      <c r="I15" s="10">
        <f>(H15/D15)*100</f>
        <v>16.9811320754717</v>
      </c>
      <c r="J15" s="11">
        <v>73</v>
      </c>
      <c r="K15" s="10">
        <f>(J15/D15)*100</f>
        <v>19.67654986522911</v>
      </c>
      <c r="L15" s="3">
        <v>111</v>
      </c>
      <c r="M15" s="10">
        <f>(L15/D15)*100</f>
        <v>29.919137466307276</v>
      </c>
      <c r="N15" s="3">
        <v>272</v>
      </c>
      <c r="O15" s="10">
        <f>(N15/D15)*100</f>
        <v>73.31536388140162</v>
      </c>
      <c r="P15" s="3">
        <v>99</v>
      </c>
      <c r="Q15" s="10">
        <f>(P15/D15)*100</f>
        <v>26.68463611859838</v>
      </c>
      <c r="R15" s="4">
        <f>SUM(F15*1,H15*2,J15*3,L15*4,P15*5)/D15</f>
        <v>3.5283018867924527</v>
      </c>
      <c r="S15" s="5"/>
    </row>
    <row r="16" spans="1:19" ht="15.75" customHeight="1">
      <c r="A16" s="63"/>
      <c r="B16" s="3" t="s">
        <v>56</v>
      </c>
      <c r="C16" s="3">
        <v>284</v>
      </c>
      <c r="D16" s="3">
        <v>277</v>
      </c>
      <c r="E16" s="3">
        <v>7</v>
      </c>
      <c r="F16" s="3">
        <v>30</v>
      </c>
      <c r="G16" s="10">
        <f>(F16/D16)*100</f>
        <v>10.830324909747292</v>
      </c>
      <c r="H16" s="3">
        <v>52</v>
      </c>
      <c r="I16" s="10">
        <f>(H16/D16)*100</f>
        <v>18.772563176895307</v>
      </c>
      <c r="J16" s="11">
        <v>55</v>
      </c>
      <c r="K16" s="10">
        <f>(J16/D16)*100</f>
        <v>19.855595667870034</v>
      </c>
      <c r="L16" s="3">
        <v>66</v>
      </c>
      <c r="M16" s="10">
        <f>(L16/D16)*100</f>
        <v>23.826714801444044</v>
      </c>
      <c r="N16" s="3">
        <v>203</v>
      </c>
      <c r="O16" s="10">
        <f>(N16/D16)*100</f>
        <v>73.28519855595668</v>
      </c>
      <c r="P16" s="3">
        <v>74</v>
      </c>
      <c r="Q16" s="10">
        <f>(P16/D16)*100</f>
        <v>26.714801444043324</v>
      </c>
      <c r="R16" s="4">
        <f>SUM(F16*1,H16*2,J16*3,L16*4,P16*5)/D16</f>
        <v>3.368231046931408</v>
      </c>
      <c r="S16" s="5"/>
    </row>
    <row r="17" spans="1:19" ht="15.75" customHeight="1">
      <c r="A17" s="64"/>
      <c r="B17" s="3" t="s">
        <v>61</v>
      </c>
      <c r="C17" s="3">
        <v>284</v>
      </c>
      <c r="D17" s="3">
        <v>277</v>
      </c>
      <c r="E17" s="3">
        <v>7</v>
      </c>
      <c r="F17" s="3">
        <v>30</v>
      </c>
      <c r="G17" s="10">
        <f>(F17/D17)*100</f>
        <v>10.830324909747292</v>
      </c>
      <c r="H17" s="3">
        <v>52</v>
      </c>
      <c r="I17" s="10">
        <f>(H17/D17)*100</f>
        <v>18.772563176895307</v>
      </c>
      <c r="J17" s="11">
        <v>55</v>
      </c>
      <c r="K17" s="10">
        <f>(J17/D17)*100</f>
        <v>19.855595667870034</v>
      </c>
      <c r="L17" s="3">
        <v>66</v>
      </c>
      <c r="M17" s="10">
        <f>(L17/D17)*100</f>
        <v>23.826714801444044</v>
      </c>
      <c r="N17" s="3">
        <v>203</v>
      </c>
      <c r="O17" s="10">
        <f>(N17/D17)*100</f>
        <v>73.28519855595668</v>
      </c>
      <c r="P17" s="3">
        <v>74</v>
      </c>
      <c r="Q17" s="10">
        <f>(P17/D17)*100</f>
        <v>26.714801444043324</v>
      </c>
      <c r="R17" s="4">
        <f>SUM(F17*1,H17*2,J17*3,L17*4,P17*5)/D17</f>
        <v>3.368231046931408</v>
      </c>
      <c r="S17" s="5"/>
    </row>
    <row r="18" spans="1:19" ht="15.75" customHeight="1">
      <c r="A18" s="62" t="s">
        <v>52</v>
      </c>
      <c r="B18" s="7" t="s">
        <v>21</v>
      </c>
      <c r="C18" s="3">
        <v>522</v>
      </c>
      <c r="D18" s="3">
        <v>516</v>
      </c>
      <c r="E18" s="3">
        <v>6</v>
      </c>
      <c r="F18" s="3">
        <v>77</v>
      </c>
      <c r="G18" s="10">
        <f>(F18/D18)*100</f>
        <v>14.922480620155037</v>
      </c>
      <c r="H18" s="3">
        <v>66</v>
      </c>
      <c r="I18" s="10">
        <f>(H18/D18)*100</f>
        <v>12.790697674418606</v>
      </c>
      <c r="J18" s="11">
        <v>104</v>
      </c>
      <c r="K18" s="10">
        <f>(J18/D18)*100</f>
        <v>20.155038759689923</v>
      </c>
      <c r="L18" s="3">
        <v>190</v>
      </c>
      <c r="M18" s="10">
        <f>(L18/D18)*100</f>
        <v>36.82170542635659</v>
      </c>
      <c r="N18" s="3">
        <v>437</v>
      </c>
      <c r="O18" s="10">
        <f>(N18/D18)*100</f>
        <v>84.68992248062015</v>
      </c>
      <c r="P18" s="3">
        <v>79</v>
      </c>
      <c r="Q18" s="10">
        <f>(P18/D18)*100</f>
        <v>15.310077519379844</v>
      </c>
      <c r="R18" s="4">
        <f>SUM(F18*1,H18*2,J18*3,L18*4,P18*5)/D18</f>
        <v>3.248062015503876</v>
      </c>
      <c r="S18" s="5"/>
    </row>
    <row r="19" spans="1:19" ht="15.75" customHeight="1">
      <c r="A19" s="63"/>
      <c r="B19" s="7" t="s">
        <v>49</v>
      </c>
      <c r="C19" s="3">
        <v>376</v>
      </c>
      <c r="D19" s="3">
        <v>371</v>
      </c>
      <c r="E19" s="3">
        <v>5</v>
      </c>
      <c r="F19" s="3">
        <v>54</v>
      </c>
      <c r="G19" s="10">
        <f>(F19/D19)*100</f>
        <v>14.555256064690028</v>
      </c>
      <c r="H19" s="3">
        <v>53</v>
      </c>
      <c r="I19" s="10">
        <f>(H19/D19)*100</f>
        <v>14.285714285714285</v>
      </c>
      <c r="J19" s="11">
        <v>72</v>
      </c>
      <c r="K19" s="10">
        <f>(J19/D19)*100</f>
        <v>19.40700808625337</v>
      </c>
      <c r="L19" s="3">
        <v>159</v>
      </c>
      <c r="M19" s="10">
        <f>(L19/D19)*100</f>
        <v>42.857142857142854</v>
      </c>
      <c r="N19" s="3">
        <v>338</v>
      </c>
      <c r="O19" s="10">
        <f>(N19/D19)*100</f>
        <v>91.10512129380054</v>
      </c>
      <c r="P19" s="3">
        <v>33</v>
      </c>
      <c r="Q19" s="10">
        <f>(P19/D19)*100</f>
        <v>8.89487870619946</v>
      </c>
      <c r="R19" s="4">
        <f>SUM(F19*1,H19*2,J19*3,L19*4,P19*5)/D19</f>
        <v>3.1725067385444743</v>
      </c>
      <c r="S19" s="5"/>
    </row>
    <row r="20" spans="1:19" ht="15.75" customHeight="1">
      <c r="A20" s="63"/>
      <c r="B20" s="3" t="s">
        <v>56</v>
      </c>
      <c r="C20" s="3">
        <v>284</v>
      </c>
      <c r="D20" s="3">
        <v>277</v>
      </c>
      <c r="E20" s="3">
        <v>7</v>
      </c>
      <c r="F20" s="3">
        <v>65</v>
      </c>
      <c r="G20" s="10">
        <f>(F20/D20)*100</f>
        <v>23.465703971119133</v>
      </c>
      <c r="H20" s="3">
        <v>24</v>
      </c>
      <c r="I20" s="10">
        <f>(H20/D20)*100</f>
        <v>8.664259927797833</v>
      </c>
      <c r="J20" s="11">
        <v>44</v>
      </c>
      <c r="K20" s="10">
        <f>(J20/D20)*100</f>
        <v>15.884476534296029</v>
      </c>
      <c r="L20" s="3">
        <v>122</v>
      </c>
      <c r="M20" s="10">
        <f>(L20/D20)*100</f>
        <v>44.04332129963899</v>
      </c>
      <c r="N20" s="3">
        <v>255</v>
      </c>
      <c r="O20" s="10">
        <f>(N20/D20)*100</f>
        <v>92.05776173285199</v>
      </c>
      <c r="P20" s="3">
        <v>22</v>
      </c>
      <c r="Q20" s="10">
        <f>(P20/D20)*100</f>
        <v>7.9422382671480145</v>
      </c>
      <c r="R20" s="4">
        <f>SUM(F20*1,H20*2,J20*3,L20*4,P20*5)/D20</f>
        <v>3.0433212996389893</v>
      </c>
      <c r="S20" s="5"/>
    </row>
    <row r="21" spans="1:19" ht="15.75" customHeight="1">
      <c r="A21" s="64"/>
      <c r="B21" s="3" t="s">
        <v>61</v>
      </c>
      <c r="C21" s="3">
        <v>284</v>
      </c>
      <c r="D21" s="3">
        <v>277</v>
      </c>
      <c r="E21" s="3">
        <v>7</v>
      </c>
      <c r="F21" s="3">
        <v>65</v>
      </c>
      <c r="G21" s="10">
        <f>(F21/D21)*100</f>
        <v>23.465703971119133</v>
      </c>
      <c r="H21" s="3">
        <v>24</v>
      </c>
      <c r="I21" s="10">
        <f>(H21/D21)*100</f>
        <v>8.664259927797833</v>
      </c>
      <c r="J21" s="11">
        <v>44</v>
      </c>
      <c r="K21" s="10">
        <f>(J21/D21)*100</f>
        <v>15.884476534296029</v>
      </c>
      <c r="L21" s="3">
        <v>122</v>
      </c>
      <c r="M21" s="10">
        <f>(L21/D21)*100</f>
        <v>44.04332129963899</v>
      </c>
      <c r="N21" s="3">
        <v>255</v>
      </c>
      <c r="O21" s="10">
        <f>(N21/D21)*100</f>
        <v>92.05776173285199</v>
      </c>
      <c r="P21" s="3">
        <v>22</v>
      </c>
      <c r="Q21" s="10">
        <f>(P21/D21)*100</f>
        <v>7.9422382671480145</v>
      </c>
      <c r="R21" s="4">
        <f>SUM(F21*1,H21*2,J21*3,L21*4,P21*5)/D21</f>
        <v>3.0433212996389893</v>
      </c>
      <c r="S21" s="5"/>
    </row>
    <row r="22" spans="1:19" ht="15.75" customHeight="1">
      <c r="A22" s="62" t="s">
        <v>31</v>
      </c>
      <c r="B22" s="7" t="s">
        <v>21</v>
      </c>
      <c r="C22" s="3">
        <v>522</v>
      </c>
      <c r="D22" s="3">
        <v>517</v>
      </c>
      <c r="E22" s="3">
        <v>5</v>
      </c>
      <c r="F22" s="3">
        <v>63</v>
      </c>
      <c r="G22" s="10">
        <f>(F22/D22)*100</f>
        <v>12.18568665377176</v>
      </c>
      <c r="H22" s="3">
        <v>107</v>
      </c>
      <c r="I22" s="10">
        <f>(H22/D22)*100</f>
        <v>20.6963249516441</v>
      </c>
      <c r="J22" s="11">
        <v>107</v>
      </c>
      <c r="K22" s="10">
        <f>(J22/D22)*100</f>
        <v>20.6963249516441</v>
      </c>
      <c r="L22" s="3">
        <v>208</v>
      </c>
      <c r="M22" s="10">
        <f>(L22/D22)*100</f>
        <v>40.232108317214696</v>
      </c>
      <c r="N22" s="3">
        <v>485</v>
      </c>
      <c r="O22" s="10">
        <f>(N22/D22)*100</f>
        <v>93.81044487427465</v>
      </c>
      <c r="P22" s="3">
        <v>32</v>
      </c>
      <c r="Q22" s="10">
        <f>(P22/D22)*100</f>
        <v>6.189555125725339</v>
      </c>
      <c r="R22" s="4">
        <f>SUM(F22*1,H22*2,J22*3,L22*4,P22*5)/D22</f>
        <v>3.0754352030947776</v>
      </c>
      <c r="S22" s="5"/>
    </row>
    <row r="23" spans="1:19" ht="15.75" customHeight="1">
      <c r="A23" s="63"/>
      <c r="B23" s="7" t="s">
        <v>49</v>
      </c>
      <c r="C23" s="3">
        <v>376</v>
      </c>
      <c r="D23" s="3">
        <v>371</v>
      </c>
      <c r="E23" s="3">
        <v>5</v>
      </c>
      <c r="F23" s="3">
        <v>30</v>
      </c>
      <c r="G23" s="10">
        <f>(F23/D23)*100</f>
        <v>8.086253369272237</v>
      </c>
      <c r="H23" s="3">
        <v>98</v>
      </c>
      <c r="I23" s="10">
        <f>(H23/D23)*100</f>
        <v>26.41509433962264</v>
      </c>
      <c r="J23" s="11">
        <v>90</v>
      </c>
      <c r="K23" s="10">
        <f>(J23/D23)*100</f>
        <v>24.258760107816713</v>
      </c>
      <c r="L23" s="3">
        <v>127</v>
      </c>
      <c r="M23" s="10">
        <f>(L23/D23)*100</f>
        <v>34.23180592991914</v>
      </c>
      <c r="N23" s="3">
        <v>345</v>
      </c>
      <c r="O23" s="10">
        <f>(N23/D23)*100</f>
        <v>92.99191374663073</v>
      </c>
      <c r="P23" s="3">
        <v>26</v>
      </c>
      <c r="Q23" s="10">
        <f>(P23/D23)*100</f>
        <v>7.008086253369273</v>
      </c>
      <c r="R23" s="4">
        <f>SUM(F23*1,H23*2,J23*3,L23*4,P23*5)/D23</f>
        <v>3.056603773584906</v>
      </c>
      <c r="S23" s="5"/>
    </row>
    <row r="24" spans="1:19" ht="15.75" customHeight="1">
      <c r="A24" s="63"/>
      <c r="B24" s="3" t="s">
        <v>56</v>
      </c>
      <c r="C24" s="3">
        <v>284</v>
      </c>
      <c r="D24" s="3">
        <v>277</v>
      </c>
      <c r="E24" s="3">
        <v>7</v>
      </c>
      <c r="F24" s="3">
        <v>50</v>
      </c>
      <c r="G24" s="10">
        <f>(F24/D24)*100</f>
        <v>18.050541516245488</v>
      </c>
      <c r="H24" s="3">
        <v>54</v>
      </c>
      <c r="I24" s="10">
        <f>(H24/D24)*100</f>
        <v>19.494584837545126</v>
      </c>
      <c r="J24" s="11">
        <v>48</v>
      </c>
      <c r="K24" s="10">
        <f>(J24/D24)*100</f>
        <v>17.328519855595665</v>
      </c>
      <c r="L24" s="3">
        <v>117</v>
      </c>
      <c r="M24" s="10">
        <f>(L24/D24)*100</f>
        <v>42.238267148014444</v>
      </c>
      <c r="N24" s="3">
        <v>269</v>
      </c>
      <c r="O24" s="10">
        <f>(N24/D24)*100</f>
        <v>97.11191335740072</v>
      </c>
      <c r="P24" s="3">
        <v>8</v>
      </c>
      <c r="Q24" s="10">
        <f>(P24/D24)*100</f>
        <v>2.888086642599278</v>
      </c>
      <c r="R24" s="4">
        <f>SUM(F24*1,H24*2,J24*3,L24*4,P24*5)/D24</f>
        <v>2.9241877256317688</v>
      </c>
      <c r="S24" s="5"/>
    </row>
    <row r="25" spans="1:19" ht="15.75" customHeight="1">
      <c r="A25" s="64"/>
      <c r="B25" s="3" t="s">
        <v>61</v>
      </c>
      <c r="C25" s="3">
        <v>284</v>
      </c>
      <c r="D25" s="3">
        <v>277</v>
      </c>
      <c r="E25" s="3">
        <v>7</v>
      </c>
      <c r="F25" s="3">
        <v>50</v>
      </c>
      <c r="G25" s="10">
        <f>(F25/D25)*100</f>
        <v>18.050541516245488</v>
      </c>
      <c r="H25" s="3">
        <v>54</v>
      </c>
      <c r="I25" s="10">
        <f>(H25/D25)*100</f>
        <v>19.494584837545126</v>
      </c>
      <c r="J25" s="11">
        <v>48</v>
      </c>
      <c r="K25" s="10">
        <f>(J25/D25)*100</f>
        <v>17.328519855595665</v>
      </c>
      <c r="L25" s="3">
        <v>117</v>
      </c>
      <c r="M25" s="10">
        <f>(L25/D25)*100</f>
        <v>42.238267148014444</v>
      </c>
      <c r="N25" s="3">
        <v>269</v>
      </c>
      <c r="O25" s="10">
        <f>(N25/D25)*100</f>
        <v>97.11191335740072</v>
      </c>
      <c r="P25" s="3">
        <v>8</v>
      </c>
      <c r="Q25" s="10">
        <f>(P25/D25)*100</f>
        <v>2.888086642599278</v>
      </c>
      <c r="R25" s="4">
        <f>SUM(F25*1,H25*2,J25*3,L25*4,P25*5)/D25</f>
        <v>2.9241877256317688</v>
      </c>
      <c r="S25" s="5"/>
    </row>
    <row r="26" spans="1:19" ht="15.75" customHeight="1">
      <c r="A26" s="62" t="s">
        <v>32</v>
      </c>
      <c r="B26" s="7" t="s">
        <v>21</v>
      </c>
      <c r="C26" s="3">
        <v>522</v>
      </c>
      <c r="D26" s="3">
        <v>513</v>
      </c>
      <c r="E26" s="3">
        <v>9</v>
      </c>
      <c r="F26" s="3">
        <v>122</v>
      </c>
      <c r="G26" s="10">
        <f>(F26/D26)*100</f>
        <v>23.781676413255358</v>
      </c>
      <c r="H26" s="3">
        <v>142</v>
      </c>
      <c r="I26" s="10">
        <f>(H26/D26)*100</f>
        <v>27.680311890838205</v>
      </c>
      <c r="J26" s="11">
        <v>103</v>
      </c>
      <c r="K26" s="10">
        <f>(J26/D26)*100</f>
        <v>20.077972709551656</v>
      </c>
      <c r="L26" s="3">
        <v>126</v>
      </c>
      <c r="M26" s="10">
        <f>(L26/D26)*100</f>
        <v>24.561403508771928</v>
      </c>
      <c r="N26" s="3">
        <v>493</v>
      </c>
      <c r="O26" s="10">
        <f>(N26/D26)*100</f>
        <v>96.10136452241716</v>
      </c>
      <c r="P26" s="3">
        <v>20</v>
      </c>
      <c r="Q26" s="10">
        <f>(P26/D26)*100</f>
        <v>3.898635477582846</v>
      </c>
      <c r="R26" s="4">
        <f>SUM(F26*1,H26*2,J26*3,L26*4,P26*5)/D26</f>
        <v>2.5711500974658867</v>
      </c>
      <c r="S26" s="5"/>
    </row>
    <row r="27" spans="1:19" ht="15.75" customHeight="1">
      <c r="A27" s="63"/>
      <c r="B27" s="7" t="s">
        <v>49</v>
      </c>
      <c r="C27" s="3">
        <v>376</v>
      </c>
      <c r="D27" s="3">
        <v>371</v>
      </c>
      <c r="E27" s="3">
        <v>5</v>
      </c>
      <c r="F27" s="3">
        <v>112</v>
      </c>
      <c r="G27" s="10">
        <f>(F27/D27)*100</f>
        <v>30.18867924528302</v>
      </c>
      <c r="H27" s="3">
        <v>102</v>
      </c>
      <c r="I27" s="10">
        <f>(H27/D27)*100</f>
        <v>27.49326145552561</v>
      </c>
      <c r="J27" s="11">
        <v>62</v>
      </c>
      <c r="K27" s="10">
        <f>(J27/D27)*100</f>
        <v>16.711590296495956</v>
      </c>
      <c r="L27" s="3">
        <v>89</v>
      </c>
      <c r="M27" s="10">
        <f>(L27/D27)*100</f>
        <v>23.98921832884097</v>
      </c>
      <c r="N27" s="3">
        <v>359</v>
      </c>
      <c r="O27" s="10">
        <f>(N27/D27)*100</f>
        <v>96.7654986522911</v>
      </c>
      <c r="P27" s="3">
        <v>12</v>
      </c>
      <c r="Q27" s="10">
        <f>(P27/D27)*100</f>
        <v>3.234501347708895</v>
      </c>
      <c r="R27" s="4">
        <f>SUM(F27*1,H27*2,J27*3,L27*4,P27*5)/D27</f>
        <v>2.4743935309973044</v>
      </c>
      <c r="S27" s="5"/>
    </row>
    <row r="28" spans="1:19" ht="15.75" customHeight="1">
      <c r="A28" s="63"/>
      <c r="B28" s="3" t="s">
        <v>56</v>
      </c>
      <c r="C28" s="3">
        <v>284</v>
      </c>
      <c r="D28" s="3">
        <v>274</v>
      </c>
      <c r="E28" s="3">
        <v>10</v>
      </c>
      <c r="F28" s="3">
        <v>65</v>
      </c>
      <c r="G28" s="10">
        <f>(F28/D28)*100</f>
        <v>23.722627737226276</v>
      </c>
      <c r="H28" s="3">
        <v>80</v>
      </c>
      <c r="I28" s="10">
        <f>(H28/D28)*100</f>
        <v>29.1970802919708</v>
      </c>
      <c r="J28" s="11">
        <v>52</v>
      </c>
      <c r="K28" s="10">
        <f>(J28/D28)*100</f>
        <v>18.97810218978102</v>
      </c>
      <c r="L28" s="3">
        <v>66</v>
      </c>
      <c r="M28" s="10">
        <f>(L28/D28)*100</f>
        <v>24.087591240875913</v>
      </c>
      <c r="N28" s="3">
        <v>263</v>
      </c>
      <c r="O28" s="10">
        <f>(N28/D28)*100</f>
        <v>95.98540145985402</v>
      </c>
      <c r="P28" s="3">
        <v>11</v>
      </c>
      <c r="Q28" s="10">
        <f>(P28/D28)*100</f>
        <v>4.014598540145985</v>
      </c>
      <c r="R28" s="4">
        <f>SUM(F28*1,H28*2,J28*3,L28*4,P28*5)/D28</f>
        <v>2.5547445255474455</v>
      </c>
      <c r="S28" s="5"/>
    </row>
    <row r="29" spans="1:19" ht="15.75" customHeight="1">
      <c r="A29" s="64"/>
      <c r="B29" s="3" t="s">
        <v>61</v>
      </c>
      <c r="C29" s="3">
        <v>284</v>
      </c>
      <c r="D29" s="3">
        <v>274</v>
      </c>
      <c r="E29" s="3">
        <v>10</v>
      </c>
      <c r="F29" s="3">
        <v>65</v>
      </c>
      <c r="G29" s="10">
        <f>(F29/D29)*100</f>
        <v>23.722627737226276</v>
      </c>
      <c r="H29" s="3">
        <v>80</v>
      </c>
      <c r="I29" s="10">
        <f>(H29/D29)*100</f>
        <v>29.1970802919708</v>
      </c>
      <c r="J29" s="11">
        <v>52</v>
      </c>
      <c r="K29" s="10">
        <f>(J29/D29)*100</f>
        <v>18.97810218978102</v>
      </c>
      <c r="L29" s="3">
        <v>66</v>
      </c>
      <c r="M29" s="10">
        <f>(L29/D29)*100</f>
        <v>24.087591240875913</v>
      </c>
      <c r="N29" s="3">
        <v>263</v>
      </c>
      <c r="O29" s="10">
        <f>(N29/D29)*100</f>
        <v>95.98540145985402</v>
      </c>
      <c r="P29" s="3">
        <v>11</v>
      </c>
      <c r="Q29" s="10">
        <f>(P29/D29)*100</f>
        <v>4.014598540145985</v>
      </c>
      <c r="R29" s="4">
        <f>SUM(F29*1,H29*2,J29*3,L29*4,P29*5)/D29</f>
        <v>2.5547445255474455</v>
      </c>
      <c r="S29" s="5"/>
    </row>
    <row r="30" spans="1:19" ht="15.75" customHeight="1">
      <c r="A30" s="62" t="s">
        <v>33</v>
      </c>
      <c r="B30" s="7" t="s">
        <v>21</v>
      </c>
      <c r="C30" s="3">
        <v>522</v>
      </c>
      <c r="D30" s="3">
        <v>515</v>
      </c>
      <c r="E30" s="3">
        <v>7</v>
      </c>
      <c r="F30" s="3">
        <v>186</v>
      </c>
      <c r="G30" s="10">
        <f>(F30/D30)*100</f>
        <v>36.116504854368934</v>
      </c>
      <c r="H30" s="3">
        <v>71</v>
      </c>
      <c r="I30" s="10">
        <f>(H30/D30)*100</f>
        <v>13.78640776699029</v>
      </c>
      <c r="J30" s="11">
        <v>133</v>
      </c>
      <c r="K30" s="10">
        <f>(J30/D30)*100</f>
        <v>25.8252427184466</v>
      </c>
      <c r="L30" s="3">
        <v>93</v>
      </c>
      <c r="M30" s="10">
        <f>(L30/D30)*100</f>
        <v>18.058252427184467</v>
      </c>
      <c r="N30" s="3">
        <v>483</v>
      </c>
      <c r="O30" s="10">
        <f>(N30/D30)*100</f>
        <v>93.7864077669903</v>
      </c>
      <c r="P30" s="3">
        <v>32</v>
      </c>
      <c r="Q30" s="10">
        <f>(P30/D30)*100</f>
        <v>6.213592233009709</v>
      </c>
      <c r="R30" s="4">
        <f>SUM(F30*1,H30*2,J30*3,L30*4,P30*5)/D30</f>
        <v>2.4446601941747574</v>
      </c>
      <c r="S30" s="5"/>
    </row>
    <row r="31" spans="1:19" ht="15.75" customHeight="1">
      <c r="A31" s="63"/>
      <c r="B31" s="7" t="s">
        <v>49</v>
      </c>
      <c r="C31" s="3">
        <v>376</v>
      </c>
      <c r="D31" s="3">
        <v>371</v>
      </c>
      <c r="E31" s="3">
        <v>5</v>
      </c>
      <c r="F31" s="3">
        <v>135</v>
      </c>
      <c r="G31" s="10">
        <f>(F31/D31)*100</f>
        <v>36.38814016172507</v>
      </c>
      <c r="H31" s="3">
        <v>49</v>
      </c>
      <c r="I31" s="10">
        <f>(H31/D31)*100</f>
        <v>13.20754716981132</v>
      </c>
      <c r="J31" s="11">
        <v>95</v>
      </c>
      <c r="K31" s="10">
        <f>(J31/D31)*100</f>
        <v>25.60646900269542</v>
      </c>
      <c r="L31" s="3">
        <v>79</v>
      </c>
      <c r="M31" s="10">
        <f>(L31/D31)*100</f>
        <v>21.293800539083556</v>
      </c>
      <c r="N31" s="3">
        <v>358</v>
      </c>
      <c r="O31" s="10">
        <f>(N31/D31)*100</f>
        <v>96.49595687331536</v>
      </c>
      <c r="P31" s="3">
        <v>13</v>
      </c>
      <c r="Q31" s="10">
        <f>(P31/D31)*100</f>
        <v>3.5040431266846364</v>
      </c>
      <c r="R31" s="4">
        <f>SUM(F31*1,H31*2,J31*3,L31*4,P31*5)/D31</f>
        <v>2.4231805929919137</v>
      </c>
      <c r="S31" s="5"/>
    </row>
    <row r="32" spans="1:19" ht="15.75" customHeight="1">
      <c r="A32" s="63"/>
      <c r="B32" s="3" t="s">
        <v>56</v>
      </c>
      <c r="C32" s="3">
        <v>284</v>
      </c>
      <c r="D32" s="3">
        <v>277</v>
      </c>
      <c r="E32" s="3">
        <v>7</v>
      </c>
      <c r="F32" s="3">
        <v>117</v>
      </c>
      <c r="G32" s="10">
        <f>(F32/D32)*100</f>
        <v>42.238267148014444</v>
      </c>
      <c r="H32" s="3">
        <v>39</v>
      </c>
      <c r="I32" s="10">
        <f>(H32/D32)*100</f>
        <v>14.079422382671481</v>
      </c>
      <c r="J32" s="11">
        <v>57</v>
      </c>
      <c r="K32" s="10">
        <f>(J32/D32)*100</f>
        <v>20.577617328519857</v>
      </c>
      <c r="L32" s="3">
        <v>53</v>
      </c>
      <c r="M32" s="10">
        <f>(L32/D32)*100</f>
        <v>19.133574007220215</v>
      </c>
      <c r="N32" s="3">
        <v>266</v>
      </c>
      <c r="O32" s="10">
        <f>(N32/D32)*100</f>
        <v>96.028880866426</v>
      </c>
      <c r="P32" s="3">
        <v>11</v>
      </c>
      <c r="Q32" s="10">
        <f>(P32/D32)*100</f>
        <v>3.9711191335740073</v>
      </c>
      <c r="R32" s="4">
        <f>SUM(F32*1,H32*2,J32*3,L32*4,P32*5)/D32</f>
        <v>2.2851985559566788</v>
      </c>
      <c r="S32" s="5"/>
    </row>
    <row r="33" spans="1:19" ht="15.75" customHeight="1">
      <c r="A33" s="64"/>
      <c r="B33" s="3" t="s">
        <v>61</v>
      </c>
      <c r="C33" s="3">
        <v>284</v>
      </c>
      <c r="D33" s="3">
        <v>277</v>
      </c>
      <c r="E33" s="3">
        <v>7</v>
      </c>
      <c r="F33" s="3">
        <v>117</v>
      </c>
      <c r="G33" s="10">
        <f>(F33/D33)*100</f>
        <v>42.238267148014444</v>
      </c>
      <c r="H33" s="3">
        <v>39</v>
      </c>
      <c r="I33" s="10">
        <f>(H33/D33)*100</f>
        <v>14.079422382671481</v>
      </c>
      <c r="J33" s="11">
        <v>57</v>
      </c>
      <c r="K33" s="10">
        <f>(J33/D33)*100</f>
        <v>20.577617328519857</v>
      </c>
      <c r="L33" s="3">
        <v>53</v>
      </c>
      <c r="M33" s="10">
        <f>(L33/D33)*100</f>
        <v>19.133574007220215</v>
      </c>
      <c r="N33" s="3">
        <v>266</v>
      </c>
      <c r="O33" s="10">
        <f>(N33/D33)*100</f>
        <v>96.028880866426</v>
      </c>
      <c r="P33" s="3">
        <v>11</v>
      </c>
      <c r="Q33" s="10">
        <f>(P33/D33)*100</f>
        <v>3.9711191335740073</v>
      </c>
      <c r="R33" s="4">
        <f>SUM(F33*1,H33*2,J33*3,L33*4,P33*5)/D33</f>
        <v>2.2851985559566788</v>
      </c>
      <c r="S33" s="5"/>
    </row>
    <row r="34" spans="1:19" ht="15.75" customHeight="1">
      <c r="A34" s="62" t="s">
        <v>37</v>
      </c>
      <c r="B34" s="7" t="s">
        <v>21</v>
      </c>
      <c r="C34" s="3">
        <v>522</v>
      </c>
      <c r="D34" s="3">
        <v>513</v>
      </c>
      <c r="E34" s="3">
        <v>9</v>
      </c>
      <c r="F34" s="3">
        <v>123</v>
      </c>
      <c r="G34" s="10">
        <v>24</v>
      </c>
      <c r="H34" s="3">
        <v>120</v>
      </c>
      <c r="I34" s="10">
        <f>(H34/D34)*100</f>
        <v>23.391812865497073</v>
      </c>
      <c r="J34" s="11">
        <v>112</v>
      </c>
      <c r="K34" s="10">
        <f>(J34/D34)*100</f>
        <v>21.832358674463936</v>
      </c>
      <c r="L34" s="3">
        <v>105</v>
      </c>
      <c r="M34" s="10">
        <f>(L34/D34)*100</f>
        <v>20.46783625730994</v>
      </c>
      <c r="N34" s="3">
        <v>460</v>
      </c>
      <c r="O34" s="10">
        <f>(N34/D34)*100</f>
        <v>89.66861598440545</v>
      </c>
      <c r="P34" s="3">
        <v>53</v>
      </c>
      <c r="Q34" s="10">
        <f>(P34/D34)*100</f>
        <v>10.33138401559454</v>
      </c>
      <c r="R34" s="4">
        <f>SUM(F34*1,H34*2,J34*3,L34*4,P34*5)/D34</f>
        <v>2.6978557504873293</v>
      </c>
      <c r="S34" s="5"/>
    </row>
    <row r="35" spans="1:19" ht="15.75" customHeight="1">
      <c r="A35" s="63"/>
      <c r="B35" s="7" t="s">
        <v>49</v>
      </c>
      <c r="C35" s="3">
        <v>376</v>
      </c>
      <c r="D35" s="3">
        <v>368</v>
      </c>
      <c r="E35" s="3">
        <v>8</v>
      </c>
      <c r="F35" s="3">
        <v>74</v>
      </c>
      <c r="G35" s="10">
        <f>(F35/D35)*100</f>
        <v>20.108695652173914</v>
      </c>
      <c r="H35" s="3">
        <v>107</v>
      </c>
      <c r="I35" s="10">
        <f>(H35/D35)*100</f>
        <v>29.076086956521742</v>
      </c>
      <c r="J35" s="11">
        <v>101</v>
      </c>
      <c r="K35" s="10">
        <f>(J35/D35)*100</f>
        <v>27.445652173913043</v>
      </c>
      <c r="L35" s="3">
        <v>43</v>
      </c>
      <c r="M35" s="10">
        <f>(L35/D35)*100</f>
        <v>11.684782608695652</v>
      </c>
      <c r="N35" s="3">
        <v>325</v>
      </c>
      <c r="O35" s="10">
        <f>(N35/D35)*100</f>
        <v>88.31521739130434</v>
      </c>
      <c r="P35" s="3">
        <v>43</v>
      </c>
      <c r="Q35" s="10">
        <f>(P35/D35)*100</f>
        <v>11.684782608695652</v>
      </c>
      <c r="R35" s="4">
        <f>SUM(F35*1,H35*2,J35*3,L35*4,P35*5)/D35</f>
        <v>2.657608695652174</v>
      </c>
      <c r="S35" s="5"/>
    </row>
    <row r="36" spans="1:19" ht="15.75" customHeight="1">
      <c r="A36" s="63"/>
      <c r="B36" s="3" t="s">
        <v>56</v>
      </c>
      <c r="C36" s="3">
        <v>283</v>
      </c>
      <c r="D36" s="3">
        <v>275</v>
      </c>
      <c r="E36" s="3">
        <v>8</v>
      </c>
      <c r="F36" s="3">
        <v>52</v>
      </c>
      <c r="G36" s="10">
        <f>(F36/D36)*100</f>
        <v>18.90909090909091</v>
      </c>
      <c r="H36" s="3">
        <v>83</v>
      </c>
      <c r="I36" s="10">
        <f>(H36/D36)*100</f>
        <v>30.181818181818183</v>
      </c>
      <c r="J36" s="11">
        <v>60</v>
      </c>
      <c r="K36" s="10">
        <f>(J36/D36)*100</f>
        <v>21.818181818181817</v>
      </c>
      <c r="L36" s="3">
        <v>46</v>
      </c>
      <c r="M36" s="10">
        <f>(L36/D36)*100</f>
        <v>16.727272727272727</v>
      </c>
      <c r="N36" s="3">
        <v>241</v>
      </c>
      <c r="O36" s="10">
        <f>(N36/D36)*100</f>
        <v>87.63636363636364</v>
      </c>
      <c r="P36" s="3">
        <v>34</v>
      </c>
      <c r="Q36" s="10">
        <f>(P36/D36)*100</f>
        <v>12.363636363636363</v>
      </c>
      <c r="R36" s="4">
        <f>SUM(F36*1,H36*2,J36*3,L36*4,P36*5)/D36</f>
        <v>2.7345454545454544</v>
      </c>
      <c r="S36" s="5"/>
    </row>
    <row r="37" spans="1:19" ht="15.75" customHeight="1">
      <c r="A37" s="64"/>
      <c r="B37" s="3" t="s">
        <v>61</v>
      </c>
      <c r="C37" s="3">
        <v>283</v>
      </c>
      <c r="D37" s="3">
        <v>275</v>
      </c>
      <c r="E37" s="3">
        <v>8</v>
      </c>
      <c r="F37" s="3">
        <v>52</v>
      </c>
      <c r="G37" s="10">
        <f>(F37/D37)*100</f>
        <v>18.90909090909091</v>
      </c>
      <c r="H37" s="3">
        <v>83</v>
      </c>
      <c r="I37" s="10">
        <f>(H37/D37)*100</f>
        <v>30.181818181818183</v>
      </c>
      <c r="J37" s="11">
        <v>60</v>
      </c>
      <c r="K37" s="10">
        <f>(J37/D37)*100</f>
        <v>21.818181818181817</v>
      </c>
      <c r="L37" s="3">
        <v>46</v>
      </c>
      <c r="M37" s="10">
        <f>(L37/D37)*100</f>
        <v>16.727272727272727</v>
      </c>
      <c r="N37" s="3">
        <v>241</v>
      </c>
      <c r="O37" s="10">
        <f>(N37/D37)*100</f>
        <v>87.63636363636364</v>
      </c>
      <c r="P37" s="3">
        <v>34</v>
      </c>
      <c r="Q37" s="10">
        <f>(P37/D37)*100</f>
        <v>12.363636363636363</v>
      </c>
      <c r="R37" s="4">
        <f>SUM(F37*1,H37*2,J37*3,L37*4,P37*5)/D37</f>
        <v>2.7345454545454544</v>
      </c>
      <c r="S37" s="5"/>
    </row>
    <row r="38" spans="1:19" ht="15.75" customHeight="1">
      <c r="A38" s="62" t="s">
        <v>34</v>
      </c>
      <c r="B38" s="7" t="s">
        <v>21</v>
      </c>
      <c r="C38" s="3">
        <v>165</v>
      </c>
      <c r="D38" s="3">
        <v>165</v>
      </c>
      <c r="E38" s="3">
        <v>0</v>
      </c>
      <c r="F38" s="3">
        <v>82</v>
      </c>
      <c r="G38" s="10">
        <f>(F38/D38)*100</f>
        <v>49.696969696969695</v>
      </c>
      <c r="H38" s="3">
        <v>55</v>
      </c>
      <c r="I38" s="10">
        <f>(H38/D38)*100</f>
        <v>33.33333333333333</v>
      </c>
      <c r="J38" s="11">
        <v>25</v>
      </c>
      <c r="K38" s="10">
        <f>(J38/D38)*100</f>
        <v>15.151515151515152</v>
      </c>
      <c r="L38" s="3">
        <v>2</v>
      </c>
      <c r="M38" s="10">
        <f>(L38/D38)*100</f>
        <v>1.2121212121212122</v>
      </c>
      <c r="N38" s="3">
        <v>164</v>
      </c>
      <c r="O38" s="10">
        <f>(N38/D38)*100</f>
        <v>99.39393939393939</v>
      </c>
      <c r="P38" s="3">
        <v>1</v>
      </c>
      <c r="Q38" s="10">
        <f>(P38/D38)*100</f>
        <v>0.6060606060606061</v>
      </c>
      <c r="R38" s="4">
        <f>SUM(F38*1,H38*2,J38*3,L38*4,P38*5)/D38</f>
        <v>1.696969696969697</v>
      </c>
      <c r="S38" s="5"/>
    </row>
    <row r="39" spans="1:19" ht="15.75" customHeight="1">
      <c r="A39" s="63"/>
      <c r="B39" s="7" t="s">
        <v>49</v>
      </c>
      <c r="C39" s="3">
        <v>117</v>
      </c>
      <c r="D39" s="3">
        <f>C39-E39</f>
        <v>117</v>
      </c>
      <c r="E39" s="3">
        <v>0</v>
      </c>
      <c r="F39" s="3">
        <v>38</v>
      </c>
      <c r="G39" s="10">
        <f>(F39/D39)*100</f>
        <v>32.47863247863248</v>
      </c>
      <c r="H39" s="3">
        <v>27</v>
      </c>
      <c r="I39" s="10">
        <f>(H39/D39)*100</f>
        <v>23.076923076923077</v>
      </c>
      <c r="J39" s="11">
        <v>12</v>
      </c>
      <c r="K39" s="10">
        <f>(J39/D39)*100</f>
        <v>10.256410256410255</v>
      </c>
      <c r="L39" s="3">
        <v>21</v>
      </c>
      <c r="M39" s="10">
        <f>(L39/D39)*100</f>
        <v>17.94871794871795</v>
      </c>
      <c r="N39" s="3">
        <v>98</v>
      </c>
      <c r="O39" s="10">
        <f>(N39/D39)*100</f>
        <v>83.76068376068376</v>
      </c>
      <c r="P39" s="3">
        <v>19</v>
      </c>
      <c r="Q39" s="10">
        <f>(P39/D39)*100</f>
        <v>16.23931623931624</v>
      </c>
      <c r="R39" s="4">
        <f>SUM(F39*1,H39*2,J39*3,L39*4,P39*5)/D39</f>
        <v>2.623931623931624</v>
      </c>
      <c r="S39" s="5"/>
    </row>
    <row r="40" spans="1:19" ht="15.75" customHeight="1">
      <c r="A40" s="63"/>
      <c r="B40" s="3" t="s">
        <v>56</v>
      </c>
      <c r="C40" s="3">
        <v>78</v>
      </c>
      <c r="D40" s="3">
        <v>74</v>
      </c>
      <c r="E40" s="3">
        <v>4</v>
      </c>
      <c r="F40" s="3">
        <v>32</v>
      </c>
      <c r="G40" s="10">
        <f>(F40/D40)*100</f>
        <v>43.24324324324324</v>
      </c>
      <c r="H40" s="3">
        <v>16</v>
      </c>
      <c r="I40" s="10">
        <f>(H40/D40)*100</f>
        <v>21.62162162162162</v>
      </c>
      <c r="J40" s="11">
        <v>17</v>
      </c>
      <c r="K40" s="10">
        <f>(J40/D40)*100</f>
        <v>22.972972972972975</v>
      </c>
      <c r="L40" s="3">
        <v>9</v>
      </c>
      <c r="M40" s="10">
        <f>(L40/D40)*100</f>
        <v>12.162162162162163</v>
      </c>
      <c r="N40" s="3">
        <v>74</v>
      </c>
      <c r="O40" s="10">
        <f>(N40/D40)*100</f>
        <v>100</v>
      </c>
      <c r="P40" s="3">
        <v>0</v>
      </c>
      <c r="Q40" s="10">
        <v>4</v>
      </c>
      <c r="R40" s="4">
        <f>SUM(F40*1,H40*2,J40*3,L40*4,P40*5)/D40</f>
        <v>2.0405405405405403</v>
      </c>
      <c r="S40" s="5"/>
    </row>
    <row r="41" spans="1:19" ht="15.75" customHeight="1">
      <c r="A41" s="64"/>
      <c r="B41" s="3" t="s">
        <v>61</v>
      </c>
      <c r="C41" s="3">
        <v>78</v>
      </c>
      <c r="D41" s="3">
        <v>74</v>
      </c>
      <c r="E41" s="3">
        <v>4</v>
      </c>
      <c r="F41" s="3">
        <v>32</v>
      </c>
      <c r="G41" s="10">
        <f>(F41/D41)*100</f>
        <v>43.24324324324324</v>
      </c>
      <c r="H41" s="3">
        <v>16</v>
      </c>
      <c r="I41" s="10">
        <f>(H41/D41)*100</f>
        <v>21.62162162162162</v>
      </c>
      <c r="J41" s="11">
        <v>17</v>
      </c>
      <c r="K41" s="10">
        <f>(J41/D41)*100</f>
        <v>22.972972972972975</v>
      </c>
      <c r="L41" s="3">
        <v>9</v>
      </c>
      <c r="M41" s="10">
        <f>(L41/D41)*100</f>
        <v>12.162162162162163</v>
      </c>
      <c r="N41" s="3">
        <v>74</v>
      </c>
      <c r="O41" s="10">
        <f>(N41/D41)*100</f>
        <v>100</v>
      </c>
      <c r="P41" s="3">
        <v>0</v>
      </c>
      <c r="Q41" s="10">
        <v>4</v>
      </c>
      <c r="R41" s="4">
        <f>SUM(F41*1,H41*2,J41*3,L41*4,P41*5)/D41</f>
        <v>2.0405405405405403</v>
      </c>
      <c r="S41" s="5"/>
    </row>
    <row r="42" spans="1:19" ht="15.75" customHeight="1">
      <c r="A42" s="62" t="s">
        <v>28</v>
      </c>
      <c r="B42" s="7" t="s">
        <v>21</v>
      </c>
      <c r="C42" s="3">
        <v>92</v>
      </c>
      <c r="D42" s="3">
        <v>92</v>
      </c>
      <c r="E42" s="3">
        <v>0</v>
      </c>
      <c r="F42" s="3">
        <v>34</v>
      </c>
      <c r="G42" s="10">
        <f>(F42/D42)*100</f>
        <v>36.95652173913043</v>
      </c>
      <c r="H42" s="3">
        <v>32</v>
      </c>
      <c r="I42" s="10">
        <f>(H42/D42)*100</f>
        <v>34.78260869565217</v>
      </c>
      <c r="J42" s="11">
        <v>25</v>
      </c>
      <c r="K42" s="10">
        <f>(J42/D42)*100</f>
        <v>27.173913043478258</v>
      </c>
      <c r="L42" s="3">
        <v>1</v>
      </c>
      <c r="M42" s="10">
        <f>(L42/D42)*100</f>
        <v>1.0869565217391304</v>
      </c>
      <c r="N42" s="3">
        <v>92</v>
      </c>
      <c r="O42" s="10">
        <f>(N42/D42)*100</f>
        <v>100</v>
      </c>
      <c r="P42" s="3">
        <v>0</v>
      </c>
      <c r="Q42" s="10">
        <f>(P42/D42)*100</f>
        <v>0</v>
      </c>
      <c r="R42" s="4">
        <f>SUM(F42*1,H42*2,J42*3,L42*4,P42*5)/D42</f>
        <v>1.923913043478261</v>
      </c>
      <c r="S42" s="5"/>
    </row>
    <row r="43" spans="1:19" ht="15.75" customHeight="1">
      <c r="A43" s="63"/>
      <c r="B43" s="7" t="s">
        <v>49</v>
      </c>
      <c r="C43" s="3">
        <v>43</v>
      </c>
      <c r="D43" s="3">
        <f>C43-E43</f>
        <v>43</v>
      </c>
      <c r="E43" s="3">
        <v>0</v>
      </c>
      <c r="F43" s="3">
        <v>7</v>
      </c>
      <c r="G43" s="10">
        <f>(F43/D43)*100</f>
        <v>16.27906976744186</v>
      </c>
      <c r="H43" s="3">
        <v>14</v>
      </c>
      <c r="I43" s="10">
        <f>(H43/D43)*100</f>
        <v>32.55813953488372</v>
      </c>
      <c r="J43" s="11">
        <v>19</v>
      </c>
      <c r="K43" s="10">
        <f>(J43/D43)*100</f>
        <v>44.18604651162791</v>
      </c>
      <c r="L43" s="3">
        <v>2</v>
      </c>
      <c r="M43" s="10">
        <f>(L43/D43)*100</f>
        <v>4.651162790697675</v>
      </c>
      <c r="N43" s="3">
        <v>42</v>
      </c>
      <c r="O43" s="10">
        <f>(N43/D43)*100</f>
        <v>97.67441860465115</v>
      </c>
      <c r="P43" s="3">
        <v>1</v>
      </c>
      <c r="Q43" s="10">
        <v>2.3</v>
      </c>
      <c r="R43" s="4">
        <f>SUM(F43*1,H43*2,J43*3,L43*4,P43*5)/D43</f>
        <v>2.441860465116279</v>
      </c>
      <c r="S43" s="5"/>
    </row>
    <row r="44" spans="1:19" ht="15.75" customHeight="1">
      <c r="A44" s="63"/>
      <c r="B44" s="3" t="s">
        <v>56</v>
      </c>
      <c r="C44" s="3">
        <v>46</v>
      </c>
      <c r="D44" s="3">
        <v>42</v>
      </c>
      <c r="E44" s="3">
        <v>4</v>
      </c>
      <c r="F44" s="3">
        <v>15</v>
      </c>
      <c r="G44" s="10">
        <f>(F44/D44)*100</f>
        <v>35.714285714285715</v>
      </c>
      <c r="H44" s="3">
        <v>7</v>
      </c>
      <c r="I44" s="10">
        <f>(H44/D44)*100</f>
        <v>16.666666666666664</v>
      </c>
      <c r="J44" s="11">
        <v>19</v>
      </c>
      <c r="K44" s="10">
        <f>(J44/D44)*100</f>
        <v>45.23809523809524</v>
      </c>
      <c r="L44" s="3">
        <v>0</v>
      </c>
      <c r="M44" s="10">
        <f>(L44/D44)*100</f>
        <v>0</v>
      </c>
      <c r="N44" s="3">
        <v>41</v>
      </c>
      <c r="O44" s="10">
        <f>(N44/D44)*100</f>
        <v>97.61904761904762</v>
      </c>
      <c r="P44" s="3">
        <v>1</v>
      </c>
      <c r="Q44" s="10">
        <f>(P44/D44)*100</f>
        <v>2.380952380952381</v>
      </c>
      <c r="R44" s="4">
        <f>SUM(F44*1,H44*2,J44*3,L44*4,P44*5)/D44</f>
        <v>2.1666666666666665</v>
      </c>
      <c r="S44" s="5"/>
    </row>
    <row r="45" spans="1:19" ht="15.75" customHeight="1">
      <c r="A45" s="64"/>
      <c r="B45" s="3" t="s">
        <v>61</v>
      </c>
      <c r="C45" s="3">
        <v>46</v>
      </c>
      <c r="D45" s="3">
        <v>42</v>
      </c>
      <c r="E45" s="3">
        <v>4</v>
      </c>
      <c r="F45" s="3">
        <v>15</v>
      </c>
      <c r="G45" s="10">
        <f>(F45/D45)*100</f>
        <v>35.714285714285715</v>
      </c>
      <c r="H45" s="3">
        <v>7</v>
      </c>
      <c r="I45" s="10">
        <f>(H45/D45)*100</f>
        <v>16.666666666666664</v>
      </c>
      <c r="J45" s="11">
        <v>19</v>
      </c>
      <c r="K45" s="10">
        <f>(J45/D45)*100</f>
        <v>45.23809523809524</v>
      </c>
      <c r="L45" s="3">
        <v>0</v>
      </c>
      <c r="M45" s="10">
        <f>(L45/D45)*100</f>
        <v>0</v>
      </c>
      <c r="N45" s="3">
        <v>41</v>
      </c>
      <c r="O45" s="10">
        <f>(N45/D45)*100</f>
        <v>97.61904761904762</v>
      </c>
      <c r="P45" s="3">
        <v>1</v>
      </c>
      <c r="Q45" s="10">
        <f>(P45/D45)*100</f>
        <v>2.380952380952381</v>
      </c>
      <c r="R45" s="4">
        <f>SUM(F45*1,H45*2,J45*3,L45*4,P45*5)/D45</f>
        <v>2.1666666666666665</v>
      </c>
      <c r="S45" s="5"/>
    </row>
    <row r="46" spans="1:19" ht="15.75" customHeight="1">
      <c r="A46" s="62" t="s">
        <v>27</v>
      </c>
      <c r="B46" s="7" t="s">
        <v>21</v>
      </c>
      <c r="C46" s="3">
        <v>197</v>
      </c>
      <c r="D46" s="3">
        <v>197</v>
      </c>
      <c r="E46" s="3">
        <v>0</v>
      </c>
      <c r="F46" s="3">
        <v>42</v>
      </c>
      <c r="G46" s="10">
        <f>(F46/D46)*100</f>
        <v>21.31979695431472</v>
      </c>
      <c r="H46" s="3">
        <v>67</v>
      </c>
      <c r="I46" s="10">
        <f>(H46/D46)*100</f>
        <v>34.01015228426396</v>
      </c>
      <c r="J46" s="11">
        <v>57</v>
      </c>
      <c r="K46" s="10">
        <f>(J46/D46)*100</f>
        <v>28.934010152284262</v>
      </c>
      <c r="L46" s="3">
        <v>26</v>
      </c>
      <c r="M46" s="10">
        <f>(L46/D46)*100</f>
        <v>13.19796954314721</v>
      </c>
      <c r="N46" s="3">
        <v>192</v>
      </c>
      <c r="O46" s="10">
        <f>(N46/D46)*100</f>
        <v>97.46192893401016</v>
      </c>
      <c r="P46" s="3">
        <v>5</v>
      </c>
      <c r="Q46" s="10">
        <f>(P46/D46)*100</f>
        <v>2.5380710659898478</v>
      </c>
      <c r="R46" s="4">
        <f>SUM(F46*1,H46*2,J46*3,L46*4,P46*5)/D46</f>
        <v>2.416243654822335</v>
      </c>
      <c r="S46" s="5"/>
    </row>
    <row r="47" spans="1:19" ht="15.75" customHeight="1">
      <c r="A47" s="63"/>
      <c r="B47" s="7" t="s">
        <v>49</v>
      </c>
      <c r="C47" s="3">
        <v>138</v>
      </c>
      <c r="D47" s="3">
        <v>138</v>
      </c>
      <c r="E47" s="3">
        <v>0</v>
      </c>
      <c r="F47" s="3">
        <v>88</v>
      </c>
      <c r="G47" s="10">
        <f>(F47/D47)*100</f>
        <v>63.76811594202898</v>
      </c>
      <c r="H47" s="3">
        <v>25</v>
      </c>
      <c r="I47" s="10">
        <f>(H47/D47)*100</f>
        <v>18.115942028985508</v>
      </c>
      <c r="J47" s="11">
        <v>19</v>
      </c>
      <c r="K47" s="10">
        <f>(J47/D47)*100</f>
        <v>13.768115942028986</v>
      </c>
      <c r="L47" s="3">
        <v>5</v>
      </c>
      <c r="M47" s="10">
        <f>(L47/D47)*100</f>
        <v>3.6231884057971016</v>
      </c>
      <c r="N47" s="3">
        <v>137</v>
      </c>
      <c r="O47" s="10">
        <f>(N47/D47)*100</f>
        <v>99.27536231884058</v>
      </c>
      <c r="P47" s="3">
        <v>1</v>
      </c>
      <c r="Q47" s="10">
        <f>(P47/D47)*100</f>
        <v>0.7246376811594203</v>
      </c>
      <c r="R47" s="4">
        <f>SUM(F47*1,H47*2,J47*3,L47*4,P47*5)/D47</f>
        <v>1.5942028985507246</v>
      </c>
      <c r="S47" s="5"/>
    </row>
    <row r="48" spans="1:19" ht="15.75" customHeight="1">
      <c r="A48" s="63"/>
      <c r="B48" s="3" t="s">
        <v>56</v>
      </c>
      <c r="C48" s="3">
        <v>122</v>
      </c>
      <c r="D48" s="3">
        <v>122</v>
      </c>
      <c r="E48" s="3">
        <v>0</v>
      </c>
      <c r="F48" s="3">
        <v>47</v>
      </c>
      <c r="G48" s="10">
        <f>(F48/D48)*100</f>
        <v>38.52459016393443</v>
      </c>
      <c r="H48" s="3">
        <v>31</v>
      </c>
      <c r="I48" s="10">
        <f>(H48/D48)*100</f>
        <v>25.40983606557377</v>
      </c>
      <c r="J48" s="11">
        <v>30</v>
      </c>
      <c r="K48" s="10">
        <f>(J48/D48)*100</f>
        <v>24.59016393442623</v>
      </c>
      <c r="L48" s="3">
        <v>13</v>
      </c>
      <c r="M48" s="10">
        <f>(L48/D48)*100</f>
        <v>10.655737704918032</v>
      </c>
      <c r="N48" s="3">
        <v>121</v>
      </c>
      <c r="O48" s="10">
        <f>(N48/D48)*100</f>
        <v>99.18032786885246</v>
      </c>
      <c r="P48" s="3">
        <v>1</v>
      </c>
      <c r="Q48" s="10">
        <f>(P48/D48)*100</f>
        <v>0.819672131147541</v>
      </c>
      <c r="R48" s="4">
        <f>SUM(F48*1,H48*2,J48*3,L48*4,P48*5)/D48</f>
        <v>2.098360655737705</v>
      </c>
      <c r="S48" s="5"/>
    </row>
    <row r="49" spans="1:19" ht="15.75" customHeight="1">
      <c r="A49" s="64"/>
      <c r="B49" s="3" t="s">
        <v>61</v>
      </c>
      <c r="C49" s="3">
        <v>122</v>
      </c>
      <c r="D49" s="3">
        <v>122</v>
      </c>
      <c r="E49" s="3">
        <v>0</v>
      </c>
      <c r="F49" s="3">
        <v>47</v>
      </c>
      <c r="G49" s="10">
        <f>(F49/D49)*100</f>
        <v>38.52459016393443</v>
      </c>
      <c r="H49" s="3">
        <v>31</v>
      </c>
      <c r="I49" s="10">
        <f>(H49/D49)*100</f>
        <v>25.40983606557377</v>
      </c>
      <c r="J49" s="11">
        <v>30</v>
      </c>
      <c r="K49" s="10">
        <f>(J49/D49)*100</f>
        <v>24.59016393442623</v>
      </c>
      <c r="L49" s="3">
        <v>13</v>
      </c>
      <c r="M49" s="10">
        <f>(L49/D49)*100</f>
        <v>10.655737704918032</v>
      </c>
      <c r="N49" s="3">
        <v>121</v>
      </c>
      <c r="O49" s="10">
        <f>(N49/D49)*100</f>
        <v>99.18032786885246</v>
      </c>
      <c r="P49" s="3">
        <v>1</v>
      </c>
      <c r="Q49" s="10">
        <f>(P49/D49)*100</f>
        <v>0.819672131147541</v>
      </c>
      <c r="R49" s="4">
        <f>SUM(F49*1,H49*2,J49*3,L49*4,P49*5)/D49</f>
        <v>2.098360655737705</v>
      </c>
      <c r="S49" s="5"/>
    </row>
    <row r="50" spans="1:19" ht="15.75" customHeight="1">
      <c r="A50" s="62" t="s">
        <v>26</v>
      </c>
      <c r="B50" s="7" t="s">
        <v>21</v>
      </c>
      <c r="C50" s="3">
        <v>68</v>
      </c>
      <c r="D50" s="3">
        <v>68</v>
      </c>
      <c r="E50" s="3">
        <v>0</v>
      </c>
      <c r="F50" s="3">
        <v>39</v>
      </c>
      <c r="G50" s="10">
        <f>(F50/D50)*100</f>
        <v>57.35294117647059</v>
      </c>
      <c r="H50" s="3">
        <v>15</v>
      </c>
      <c r="I50" s="10">
        <f>(H50/D50)*100</f>
        <v>22.058823529411764</v>
      </c>
      <c r="J50" s="11">
        <v>11</v>
      </c>
      <c r="K50" s="10">
        <f>(J50/D50)*100</f>
        <v>16.176470588235293</v>
      </c>
      <c r="L50" s="3">
        <v>2</v>
      </c>
      <c r="M50" s="10">
        <f>(L50/D50)*100</f>
        <v>2.941176470588235</v>
      </c>
      <c r="N50" s="3">
        <v>67</v>
      </c>
      <c r="O50" s="10">
        <f>(N50/D50)*100</f>
        <v>98.52941176470588</v>
      </c>
      <c r="P50" s="3">
        <v>1</v>
      </c>
      <c r="Q50" s="10">
        <f>(P50/D50)*100</f>
        <v>1.4705882352941175</v>
      </c>
      <c r="R50" s="4">
        <f>SUM(F50*1,H50*2,J50*3,L50*4,P50*5)/D50</f>
        <v>1.6911764705882353</v>
      </c>
      <c r="S50" s="5"/>
    </row>
    <row r="51" spans="1:19" ht="15.75" customHeight="1">
      <c r="A51" s="63"/>
      <c r="B51" s="7" t="s">
        <v>49</v>
      </c>
      <c r="C51" s="3">
        <v>78</v>
      </c>
      <c r="D51" s="3">
        <v>78</v>
      </c>
      <c r="E51" s="3">
        <v>0</v>
      </c>
      <c r="F51" s="3">
        <v>35</v>
      </c>
      <c r="G51" s="10">
        <f>(F51/D51)*100</f>
        <v>44.871794871794876</v>
      </c>
      <c r="H51" s="3">
        <v>22</v>
      </c>
      <c r="I51" s="10">
        <f>(H51/D51)*100</f>
        <v>28.205128205128204</v>
      </c>
      <c r="J51" s="11">
        <v>19</v>
      </c>
      <c r="K51" s="10">
        <f>(J51/D51)*100</f>
        <v>24.358974358974358</v>
      </c>
      <c r="L51" s="3">
        <v>1</v>
      </c>
      <c r="M51" s="10">
        <f>(L51/D51)*100</f>
        <v>1.282051282051282</v>
      </c>
      <c r="N51" s="3">
        <v>77</v>
      </c>
      <c r="O51" s="10">
        <f>(N51/D51)*100</f>
        <v>98.71794871794873</v>
      </c>
      <c r="P51" s="3">
        <v>1</v>
      </c>
      <c r="Q51" s="10">
        <v>1.3</v>
      </c>
      <c r="R51" s="4">
        <f>SUM(F51*1,H51*2,J51*3,L51*4,P51*5)/D51</f>
        <v>1.858974358974359</v>
      </c>
      <c r="S51" s="5"/>
    </row>
    <row r="52" spans="1:19" ht="15.75" customHeight="1">
      <c r="A52" s="63"/>
      <c r="B52" s="3" t="s">
        <v>56</v>
      </c>
      <c r="C52" s="3">
        <v>38</v>
      </c>
      <c r="D52" s="3">
        <v>38</v>
      </c>
      <c r="E52" s="3">
        <v>0</v>
      </c>
      <c r="F52" s="3">
        <v>16</v>
      </c>
      <c r="G52" s="10">
        <f>(F52/D52)*100</f>
        <v>42.10526315789473</v>
      </c>
      <c r="H52" s="3">
        <v>17</v>
      </c>
      <c r="I52" s="10">
        <f>(H52/D52)*100</f>
        <v>44.73684210526316</v>
      </c>
      <c r="J52" s="11">
        <v>5</v>
      </c>
      <c r="K52" s="10">
        <f>(J52/D52)*100</f>
        <v>13.157894736842104</v>
      </c>
      <c r="L52" s="3">
        <v>0</v>
      </c>
      <c r="M52" s="10">
        <v>0</v>
      </c>
      <c r="N52" s="3">
        <v>38</v>
      </c>
      <c r="O52" s="10">
        <v>100</v>
      </c>
      <c r="P52" s="3">
        <v>0</v>
      </c>
      <c r="Q52" s="10">
        <v>0</v>
      </c>
      <c r="R52" s="4">
        <f>SUM(F52*1,H52*2,J52*3,L52*4,P52*5)/D52</f>
        <v>1.7105263157894737</v>
      </c>
      <c r="S52" s="5"/>
    </row>
    <row r="53" spans="1:19" ht="15.75" customHeight="1">
      <c r="A53" s="64"/>
      <c r="B53" s="3" t="s">
        <v>61</v>
      </c>
      <c r="C53" s="3">
        <v>38</v>
      </c>
      <c r="D53" s="3">
        <v>38</v>
      </c>
      <c r="E53" s="3">
        <v>0</v>
      </c>
      <c r="F53" s="3">
        <v>16</v>
      </c>
      <c r="G53" s="10">
        <f>(F53/D53)*100</f>
        <v>42.10526315789473</v>
      </c>
      <c r="H53" s="3">
        <v>17</v>
      </c>
      <c r="I53" s="10">
        <f>(H53/D53)*100</f>
        <v>44.73684210526316</v>
      </c>
      <c r="J53" s="11">
        <v>5</v>
      </c>
      <c r="K53" s="10">
        <f>(J53/D53)*100</f>
        <v>13.157894736842104</v>
      </c>
      <c r="L53" s="3">
        <v>0</v>
      </c>
      <c r="M53" s="10">
        <v>0</v>
      </c>
      <c r="N53" s="3">
        <v>38</v>
      </c>
      <c r="O53" s="10">
        <v>100</v>
      </c>
      <c r="P53" s="3">
        <v>0</v>
      </c>
      <c r="Q53" s="10">
        <v>0</v>
      </c>
      <c r="R53" s="4">
        <f>SUM(F53*1,H53*2,J53*3,L53*4,P53*5)/D53</f>
        <v>1.7105263157894737</v>
      </c>
      <c r="S53" s="5"/>
    </row>
    <row r="54" spans="1:19" ht="15.75" customHeight="1">
      <c r="A54" s="62" t="s">
        <v>35</v>
      </c>
      <c r="B54" s="7" t="s">
        <v>21</v>
      </c>
      <c r="C54" s="3">
        <v>24</v>
      </c>
      <c r="D54" s="3">
        <v>23</v>
      </c>
      <c r="E54" s="3">
        <v>1</v>
      </c>
      <c r="F54" s="3">
        <v>6</v>
      </c>
      <c r="G54" s="10">
        <f>(F54/D54)*100</f>
        <v>26.08695652173913</v>
      </c>
      <c r="H54" s="3">
        <v>4</v>
      </c>
      <c r="I54" s="10">
        <f>(H54/D54)*100</f>
        <v>17.391304347826086</v>
      </c>
      <c r="J54" s="11">
        <f>F54+H54</f>
        <v>10</v>
      </c>
      <c r="K54" s="10">
        <f>(J54/D54)*100</f>
        <v>43.47826086956522</v>
      </c>
      <c r="L54" s="3">
        <v>3</v>
      </c>
      <c r="M54" s="10">
        <f>(L54/D54)*100</f>
        <v>13.043478260869565</v>
      </c>
      <c r="N54" s="3">
        <v>23</v>
      </c>
      <c r="O54" s="10">
        <f>(N54/D54)*100</f>
        <v>100</v>
      </c>
      <c r="P54" s="3">
        <v>0</v>
      </c>
      <c r="Q54" s="10">
        <f>(P54/D54)*100</f>
        <v>0</v>
      </c>
      <c r="R54" s="4">
        <f>SUM(F54*1,H54*2,J54*3,L54*4,P54*5)/D54</f>
        <v>2.4347826086956523</v>
      </c>
      <c r="S54" s="5"/>
    </row>
    <row r="55" spans="1:19" ht="15.75" customHeight="1">
      <c r="A55" s="63"/>
      <c r="B55" s="3" t="s">
        <v>49</v>
      </c>
      <c r="C55" s="3">
        <v>18</v>
      </c>
      <c r="D55" s="3">
        <v>18</v>
      </c>
      <c r="E55" s="3">
        <v>0</v>
      </c>
      <c r="F55" s="3">
        <v>2</v>
      </c>
      <c r="G55" s="10">
        <f>(F55/D55)*100</f>
        <v>11.11111111111111</v>
      </c>
      <c r="H55" s="3">
        <v>1</v>
      </c>
      <c r="I55" s="10">
        <f>(H55/D55)*100</f>
        <v>5.555555555555555</v>
      </c>
      <c r="J55" s="11">
        <v>7</v>
      </c>
      <c r="K55" s="10">
        <f>(J55/D55)*100</f>
        <v>38.88888888888889</v>
      </c>
      <c r="L55" s="3">
        <v>7</v>
      </c>
      <c r="M55" s="10">
        <f>(L55/D55)*100</f>
        <v>38.88888888888889</v>
      </c>
      <c r="N55" s="3">
        <v>17</v>
      </c>
      <c r="O55" s="10">
        <f>(N55/D55)*100</f>
        <v>94.44444444444444</v>
      </c>
      <c r="P55" s="3">
        <v>1</v>
      </c>
      <c r="Q55" s="10">
        <f>(P55/D55)*100</f>
        <v>5.555555555555555</v>
      </c>
      <c r="R55" s="4">
        <f>SUM(F55*1,H55*2,J55*3,L55*4,P55*5)/D55</f>
        <v>3.2222222222222223</v>
      </c>
      <c r="S55" s="5"/>
    </row>
    <row r="56" spans="1:19" ht="15.75" customHeight="1">
      <c r="A56" s="63"/>
      <c r="B56" s="3" t="s">
        <v>56</v>
      </c>
      <c r="C56" s="3">
        <v>14</v>
      </c>
      <c r="D56" s="3">
        <v>14</v>
      </c>
      <c r="E56" s="3">
        <v>0</v>
      </c>
      <c r="F56" s="3">
        <v>1</v>
      </c>
      <c r="G56" s="10">
        <f>(F56/D56)*100</f>
        <v>7.142857142857142</v>
      </c>
      <c r="H56" s="3">
        <v>7</v>
      </c>
      <c r="I56" s="10">
        <f>(H56/D56)*100</f>
        <v>50</v>
      </c>
      <c r="J56" s="11">
        <v>3</v>
      </c>
      <c r="K56" s="10">
        <f>(J56/D56)*100</f>
        <v>21.428571428571427</v>
      </c>
      <c r="L56" s="3">
        <v>3</v>
      </c>
      <c r="M56" s="10">
        <f>(L56/D56)*100</f>
        <v>21.428571428571427</v>
      </c>
      <c r="N56" s="3">
        <v>14</v>
      </c>
      <c r="O56" s="10">
        <f>(N56/D56)*100</f>
        <v>100</v>
      </c>
      <c r="P56" s="3">
        <v>0</v>
      </c>
      <c r="Q56" s="10">
        <f>(P56/D56)*100</f>
        <v>0</v>
      </c>
      <c r="R56" s="4">
        <f>SUM(F56*1,H56*2,J56*3,L56*4,P56*5)/D56</f>
        <v>2.5714285714285716</v>
      </c>
      <c r="S56" s="5"/>
    </row>
    <row r="57" spans="1:19" ht="15.75" customHeight="1">
      <c r="A57" s="64"/>
      <c r="B57" s="3" t="s">
        <v>61</v>
      </c>
      <c r="C57" s="3">
        <v>14</v>
      </c>
      <c r="D57" s="3">
        <v>14</v>
      </c>
      <c r="E57" s="3">
        <v>0</v>
      </c>
      <c r="F57" s="3">
        <v>1</v>
      </c>
      <c r="G57" s="10">
        <f>(F57/D57)*100</f>
        <v>7.142857142857142</v>
      </c>
      <c r="H57" s="3">
        <v>7</v>
      </c>
      <c r="I57" s="10">
        <f>(H57/D57)*100</f>
        <v>50</v>
      </c>
      <c r="J57" s="11">
        <v>3</v>
      </c>
      <c r="K57" s="10">
        <f>(J57/D57)*100</f>
        <v>21.428571428571427</v>
      </c>
      <c r="L57" s="3">
        <v>3</v>
      </c>
      <c r="M57" s="10">
        <f>(L57/D57)*100</f>
        <v>21.428571428571427</v>
      </c>
      <c r="N57" s="3">
        <v>14</v>
      </c>
      <c r="O57" s="10">
        <f>(N57/D57)*100</f>
        <v>100</v>
      </c>
      <c r="P57" s="3">
        <v>0</v>
      </c>
      <c r="Q57" s="10">
        <f>(P57/D57)*100</f>
        <v>0</v>
      </c>
      <c r="R57" s="4">
        <f>SUM(F57*1,H57*2,J57*3,L57*4,P57*5)/D57</f>
        <v>2.5714285714285716</v>
      </c>
      <c r="S57" s="5"/>
    </row>
    <row r="58" spans="1:19" ht="15.75" customHeight="1">
      <c r="A58" s="27"/>
      <c r="B58" s="28"/>
      <c r="C58" s="28"/>
      <c r="D58" s="28"/>
      <c r="E58" s="28"/>
      <c r="F58" s="28"/>
      <c r="G58" s="29"/>
      <c r="H58" s="28"/>
      <c r="I58" s="29"/>
      <c r="J58" s="30"/>
      <c r="K58" s="29"/>
      <c r="L58" s="28"/>
      <c r="M58" s="29"/>
      <c r="N58" s="28"/>
      <c r="O58" s="29"/>
      <c r="P58" s="28"/>
      <c r="Q58" s="29"/>
      <c r="R58" s="31"/>
      <c r="S58" s="5"/>
    </row>
    <row r="59" spans="1:19" ht="15.75" customHeight="1">
      <c r="A59" s="27"/>
      <c r="B59" s="28"/>
      <c r="C59" s="28"/>
      <c r="D59" s="28"/>
      <c r="E59" s="28"/>
      <c r="F59" s="28"/>
      <c r="G59" s="29"/>
      <c r="H59" s="28"/>
      <c r="I59" s="29"/>
      <c r="J59" s="30"/>
      <c r="K59" s="29"/>
      <c r="L59" s="28"/>
      <c r="M59" s="29"/>
      <c r="N59" s="66" t="s">
        <v>55</v>
      </c>
      <c r="O59" s="66"/>
      <c r="P59" s="60" t="s">
        <v>21</v>
      </c>
      <c r="Q59" s="67"/>
      <c r="R59" s="4">
        <f>R67/R66</f>
        <v>2.7683044315992293</v>
      </c>
      <c r="S59" s="5">
        <f>(R10+R14+R18+R22+R26+R30+R34+R38+R42+R46+R50+R54)/12</f>
        <v>2.5267668507215686</v>
      </c>
    </row>
    <row r="60" spans="1:19" ht="15.75" customHeight="1">
      <c r="A60" s="27"/>
      <c r="B60" s="28"/>
      <c r="C60" s="28"/>
      <c r="D60" s="28"/>
      <c r="E60" s="28"/>
      <c r="F60" s="28"/>
      <c r="G60" s="29"/>
      <c r="H60" s="28"/>
      <c r="I60" s="29"/>
      <c r="J60" s="30"/>
      <c r="K60" s="29"/>
      <c r="L60" s="28"/>
      <c r="M60" s="29"/>
      <c r="N60" s="66"/>
      <c r="O60" s="66"/>
      <c r="P60" s="60" t="s">
        <v>49</v>
      </c>
      <c r="Q60" s="67"/>
      <c r="R60" s="4">
        <f>R69/R68</f>
        <v>2.7137608550434202</v>
      </c>
      <c r="S60" s="5">
        <f>(R11+R15+R19+R23+R27+R31+R35+R39+R43+R47+R51+R55)/12</f>
        <v>2.6176897794496807</v>
      </c>
    </row>
    <row r="61" spans="1:19" ht="15.75" customHeight="1">
      <c r="A61" s="27"/>
      <c r="B61" s="28"/>
      <c r="C61" s="28"/>
      <c r="D61" s="28"/>
      <c r="E61" s="28"/>
      <c r="F61" s="28"/>
      <c r="G61" s="29"/>
      <c r="H61" s="28"/>
      <c r="I61" s="29"/>
      <c r="J61" s="30"/>
      <c r="K61" s="29"/>
      <c r="L61" s="28"/>
      <c r="M61" s="29"/>
      <c r="N61" s="66"/>
      <c r="O61" s="66"/>
      <c r="P61" s="60" t="s">
        <v>56</v>
      </c>
      <c r="Q61" s="67"/>
      <c r="R61" s="4">
        <f>R71/R70</f>
        <v>2.667566351776878</v>
      </c>
      <c r="S61" s="5">
        <f>(R11+R15+R20+R24+R28+R32+R36+R40+R44+R48+R52+R56)/12</f>
        <v>2.5013593970261234</v>
      </c>
    </row>
    <row r="62" spans="1:19" ht="15.75" customHeight="1">
      <c r="A62" s="27"/>
      <c r="B62" s="28"/>
      <c r="C62" s="28"/>
      <c r="D62" s="28"/>
      <c r="E62" s="28"/>
      <c r="F62" s="28"/>
      <c r="G62" s="29"/>
      <c r="H62" s="28"/>
      <c r="I62" s="29"/>
      <c r="J62" s="30"/>
      <c r="K62" s="29"/>
      <c r="L62" s="28"/>
      <c r="M62" s="29"/>
      <c r="N62" s="66"/>
      <c r="O62" s="66"/>
      <c r="P62" s="66" t="s">
        <v>61</v>
      </c>
      <c r="Q62" s="66"/>
      <c r="R62" s="4">
        <f>R73/R72</f>
        <v>2.667566351776878</v>
      </c>
      <c r="S62" s="5">
        <f>(R12+R16+R21+R25+R29+R33+R37+R41+R45+R49+R53+R57)/12</f>
        <v>2.4907546421867326</v>
      </c>
    </row>
    <row r="64" spans="6:18" ht="12.75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3"/>
    </row>
    <row r="66" spans="4:18" ht="12.75">
      <c r="D66" t="s">
        <v>54</v>
      </c>
      <c r="F66" s="32">
        <f>F10+F14+F18+F22+F26+F30+F34+F38+F42+F46+F50+F54</f>
        <v>923</v>
      </c>
      <c r="G66" s="32"/>
      <c r="H66" s="32">
        <f>H10+H14+H18+H22+H26+H30+H34+H38+H42+H46+H50+H54</f>
        <v>931</v>
      </c>
      <c r="I66" s="32"/>
      <c r="J66" s="32">
        <f>J10+J14+J18+J22+J26+J30+J34+J38+J42+J46+J50+J54</f>
        <v>903</v>
      </c>
      <c r="K66" s="32"/>
      <c r="L66" s="32">
        <f>L10+L14+L18+L22+L26+L30+L34+L38+L42+L46+L50+L54</f>
        <v>975</v>
      </c>
      <c r="M66" s="32"/>
      <c r="N66" s="32"/>
      <c r="O66" s="32"/>
      <c r="P66" s="32">
        <f>P10+P14+P18+P22+P26+P30+P34+P38+P42+P46+P50+P54</f>
        <v>420</v>
      </c>
      <c r="Q66" s="32"/>
      <c r="R66" s="33">
        <f aca="true" t="shared" si="0" ref="R64:R71">SUM(F66:P66)</f>
        <v>4152</v>
      </c>
    </row>
    <row r="67" spans="6:18" ht="12.75">
      <c r="F67">
        <f>F66*1</f>
        <v>923</v>
      </c>
      <c r="H67">
        <f>H66*2</f>
        <v>1862</v>
      </c>
      <c r="J67">
        <f>J66*3</f>
        <v>2709</v>
      </c>
      <c r="L67">
        <f>L66*4</f>
        <v>3900</v>
      </c>
      <c r="P67">
        <f>P66*5</f>
        <v>2100</v>
      </c>
      <c r="R67">
        <f t="shared" si="0"/>
        <v>11494</v>
      </c>
    </row>
    <row r="68" spans="4:18" ht="12.75">
      <c r="D68" t="s">
        <v>48</v>
      </c>
      <c r="F68" s="32">
        <f>F11+F15+F19+F23+F27+F31+F35+F39+F43+F47+F51+F55</f>
        <v>701</v>
      </c>
      <c r="G68" s="32"/>
      <c r="H68" s="32">
        <f>H11+H15+H19+H23+H27+H31+H35+H39+H43+H47+H51+H55</f>
        <v>688</v>
      </c>
      <c r="I68" s="32"/>
      <c r="J68" s="32">
        <f>J11+J15+J19+J23+J27+J31+J35+J39+J43+J47+J51+J55</f>
        <v>641</v>
      </c>
      <c r="K68" s="32"/>
      <c r="L68" s="32">
        <f>L11+L15+L19+L23+L27+L31+L35+L39+L43+L47+L51+L55</f>
        <v>695</v>
      </c>
      <c r="M68" s="32"/>
      <c r="N68" s="32"/>
      <c r="O68" s="32"/>
      <c r="P68" s="32">
        <f>P11+P15+P19+P23+P27+P31+P35+P39+P43+P47+P51+P55</f>
        <v>269</v>
      </c>
      <c r="Q68" s="32"/>
      <c r="R68" s="33">
        <f t="shared" si="0"/>
        <v>2994</v>
      </c>
    </row>
    <row r="69" spans="6:18" ht="12.75">
      <c r="F69">
        <f>F68*1</f>
        <v>701</v>
      </c>
      <c r="H69">
        <f>H68*2</f>
        <v>1376</v>
      </c>
      <c r="J69">
        <f>J68*3</f>
        <v>1923</v>
      </c>
      <c r="L69">
        <f>L68*4</f>
        <v>2780</v>
      </c>
      <c r="P69">
        <f>P68*5</f>
        <v>1345</v>
      </c>
      <c r="R69">
        <f t="shared" si="0"/>
        <v>8125</v>
      </c>
    </row>
    <row r="70" spans="4:18" ht="12.75">
      <c r="D70" t="s">
        <v>60</v>
      </c>
      <c r="F70" s="32">
        <f>F12+F16+F20+F24+F28+F32+F36+F40+F44+F48+F52+F56</f>
        <v>587</v>
      </c>
      <c r="G70" s="32"/>
      <c r="H70" s="32">
        <f>H12+H16+H20+H24+H28+H32+H36+H40+H44+H48+H52+H56</f>
        <v>466</v>
      </c>
      <c r="I70" s="32"/>
      <c r="J70" s="32">
        <f>J12+J16+J20+J24+J28+J32+J36+J40+J44+J48+J52+J56</f>
        <v>443</v>
      </c>
      <c r="K70" s="32"/>
      <c r="L70" s="32">
        <f>L12+L16+L20+L24+L28+L32+L36+L40+L44+L48+L52+L56</f>
        <v>553</v>
      </c>
      <c r="M70" s="32"/>
      <c r="N70" s="32"/>
      <c r="O70" s="32"/>
      <c r="P70" s="32">
        <f>P12+P16+P20+P24+P28+P32+P36+P40+P44+P48+P52+P56</f>
        <v>174</v>
      </c>
      <c r="Q70" s="32"/>
      <c r="R70" s="33">
        <f t="shared" si="0"/>
        <v>2223</v>
      </c>
    </row>
    <row r="71" spans="6:18" ht="12.75">
      <c r="F71">
        <f>F70*1</f>
        <v>587</v>
      </c>
      <c r="H71">
        <f>H70*2</f>
        <v>932</v>
      </c>
      <c r="J71">
        <f>J70*3</f>
        <v>1329</v>
      </c>
      <c r="L71">
        <f>L70*4</f>
        <v>2212</v>
      </c>
      <c r="P71">
        <f>P70*5</f>
        <v>870</v>
      </c>
      <c r="R71">
        <f t="shared" si="0"/>
        <v>5930</v>
      </c>
    </row>
    <row r="72" spans="4:18" ht="12.75">
      <c r="D72" t="s">
        <v>62</v>
      </c>
      <c r="F72" s="32">
        <f>F13+F17+F21+F25+F29+F33+F37+F41+F45+F49+F53+F57</f>
        <v>587</v>
      </c>
      <c r="G72" s="32"/>
      <c r="H72" s="32">
        <f>H13+H17+H21+H25+H29+H33+H37+H41+H45+H49+H53+H57</f>
        <v>466</v>
      </c>
      <c r="I72" s="32"/>
      <c r="J72" s="32">
        <f>J13+J17+J21+J25+J29+J33+J37+J41+J45+J49+J53+J57</f>
        <v>443</v>
      </c>
      <c r="K72" s="32"/>
      <c r="L72" s="32">
        <f>L13+L17+L21+L25+L29+L33+L37+L41+L45+L49+L53+L57</f>
        <v>553</v>
      </c>
      <c r="M72" s="32"/>
      <c r="N72" s="32"/>
      <c r="O72" s="32"/>
      <c r="P72" s="32">
        <f>P13+P17+P21+P25+P29+P33+P37+P41+P45+P49+P53+P57</f>
        <v>174</v>
      </c>
      <c r="Q72" s="32"/>
      <c r="R72" s="33">
        <f>SUM(F72:P72)</f>
        <v>2223</v>
      </c>
    </row>
    <row r="73" spans="6:18" ht="12.75">
      <c r="F73">
        <f>F72*1</f>
        <v>587</v>
      </c>
      <c r="H73">
        <f>H72*2</f>
        <v>932</v>
      </c>
      <c r="J73">
        <f>J72*3</f>
        <v>1329</v>
      </c>
      <c r="L73">
        <f>L72*4</f>
        <v>2212</v>
      </c>
      <c r="P73">
        <f>P72*5</f>
        <v>870</v>
      </c>
      <c r="R73">
        <f>SUM(F73:P73)</f>
        <v>5930</v>
      </c>
    </row>
    <row r="128" ht="12.75">
      <c r="A128" t="s">
        <v>57</v>
      </c>
    </row>
    <row r="130" ht="12.75">
      <c r="B130" t="s">
        <v>59</v>
      </c>
    </row>
    <row r="131" spans="1:2" ht="12.75">
      <c r="A131">
        <v>1</v>
      </c>
      <c r="B131" t="s">
        <v>58</v>
      </c>
    </row>
    <row r="132" ht="12.75">
      <c r="A132">
        <v>2</v>
      </c>
    </row>
  </sheetData>
  <sheetProtection/>
  <mergeCells count="35">
    <mergeCell ref="A50:A53"/>
    <mergeCell ref="A54:A57"/>
    <mergeCell ref="P59:Q59"/>
    <mergeCell ref="P60:Q60"/>
    <mergeCell ref="P61:Q61"/>
    <mergeCell ref="P62:Q62"/>
    <mergeCell ref="N59:O62"/>
    <mergeCell ref="A5:R5"/>
    <mergeCell ref="A30:A33"/>
    <mergeCell ref="A26:A29"/>
    <mergeCell ref="A42:A45"/>
    <mergeCell ref="A34:A37"/>
    <mergeCell ref="A38:A41"/>
    <mergeCell ref="L8:M8"/>
    <mergeCell ref="H8:I8"/>
    <mergeCell ref="P7:Q7"/>
    <mergeCell ref="R7:R9"/>
    <mergeCell ref="A46:A49"/>
    <mergeCell ref="A14:A17"/>
    <mergeCell ref="A18:A21"/>
    <mergeCell ref="A22:A25"/>
    <mergeCell ref="A1:R1"/>
    <mergeCell ref="A2:R2"/>
    <mergeCell ref="C7:C9"/>
    <mergeCell ref="D7:D9"/>
    <mergeCell ref="E7:E9"/>
    <mergeCell ref="J8:K8"/>
    <mergeCell ref="A7:A9"/>
    <mergeCell ref="A10:A13"/>
    <mergeCell ref="P8:Q8"/>
    <mergeCell ref="F7:M7"/>
    <mergeCell ref="N7:O7"/>
    <mergeCell ref="F8:G8"/>
    <mergeCell ref="N8:O8"/>
    <mergeCell ref="B7:B9"/>
  </mergeCells>
  <printOptions/>
  <pageMargins left="0.33" right="0.2" top="0.4330708661417323" bottom="0.4724409448818898" header="0.6299212598425197" footer="0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MUSTAFA</dc:creator>
  <cp:keywords/>
  <dc:description/>
  <cp:lastModifiedBy>user</cp:lastModifiedBy>
  <cp:lastPrinted>2011-12-21T16:22:38Z</cp:lastPrinted>
  <dcterms:created xsi:type="dcterms:W3CDTF">2005-02-26T14:01:59Z</dcterms:created>
  <dcterms:modified xsi:type="dcterms:W3CDTF">2011-12-21T16:41:21Z</dcterms:modified>
  <cp:category/>
  <cp:version/>
  <cp:contentType/>
  <cp:contentStatus/>
</cp:coreProperties>
</file>